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910"/>
  <workbookPr autoCompressPictures="0"/>
  <bookViews>
    <workbookView xWindow="0" yWindow="0" windowWidth="25600" windowHeight="14760" tabRatio="692"/>
  </bookViews>
  <sheets>
    <sheet name="myRun19" sheetId="17" r:id="rId1"/>
    <sheet name="Επεξηγήσεις Προπόνησης" sheetId="8" r:id="rId2"/>
    <sheet name="Σημειώσεις" sheetId="6" r:id="rId3"/>
    <sheet name="Pace Chart Km" sheetId="14" r:id="rId4"/>
    <sheet name="equation" sheetId="15" state="hidden" r:id="rId5"/>
  </sheets>
  <definedNames>
    <definedName name="____xlnm.Print_Area">NA()</definedName>
    <definedName name="___xlnm.Print_Area">NA()</definedName>
    <definedName name="__1__xlnm.Print_Area">NA()</definedName>
    <definedName name="__xlnm.Print_Area">NA()</definedName>
    <definedName name="_1__xlnm.Print_Area">NA()</definedName>
    <definedName name="_1__xlnm.Print_Area_4" localSheetId="1">#REF!</definedName>
    <definedName name="_1__xlnm.Print_Area_4" localSheetId="2">#REF!</definedName>
    <definedName name="_1__xlnm.Print_Area_4">#REF!</definedName>
    <definedName name="_1__xlnm.Print_Area_4_1" localSheetId="1">#REF!</definedName>
    <definedName name="_1__xlnm.Print_Area_4_1">#REF!</definedName>
    <definedName name="_1__xlnm.Print_Area_4_1_1">"#REF!"</definedName>
    <definedName name="_1__xlnm.Print_Area_4_1_1_1">"#REF!"</definedName>
    <definedName name="_1__xlnm.Print_Area_4_2" localSheetId="0">#REF!</definedName>
    <definedName name="_1__xlnm.Print_Area_4_2" localSheetId="1">#REF!</definedName>
    <definedName name="_1__xlnm.Print_Area_4_2">#REF!</definedName>
    <definedName name="_1__xlnm.Print_Area_4_3" localSheetId="1">#REF!</definedName>
    <definedName name="_1__xlnm.Print_Area_4_3">#REF!</definedName>
    <definedName name="_1__xlnm.Print_Area_4_4" localSheetId="1">#REF!</definedName>
    <definedName name="_1__xlnm.Print_Area_4_4">#REF!</definedName>
    <definedName name="_1Excel_BuiltIn_Print_Area_1" localSheetId="1">NA()</definedName>
    <definedName name="_1Excel_BuiltIn_Print_Area_1" localSheetId="2">NA()</definedName>
    <definedName name="_1Excel_BuiltIn_Print_Area_1">NA()</definedName>
    <definedName name="_1Excel_BuiltIn_Print_Area_1_1">NA()</definedName>
    <definedName name="_1Excel_BuiltIn_Print_Area_1_1_1">NA()</definedName>
    <definedName name="_1Excel_BuiltIn_Print_Area_1_1_1_1">NA()</definedName>
    <definedName name="_1Excel_BuiltIn_Print_Area_1_2">NA()</definedName>
    <definedName name="_1Excel_BuiltIn_Print_Area_1_2_1">NA()</definedName>
    <definedName name="_1Excel_BuiltIn_Print_Area_1_3">NA()</definedName>
    <definedName name="_1Excel_BuiltIn_Print_Area_1_3_1">NA()</definedName>
    <definedName name="_1Excel_BuiltIn_Print_Area_1_4" localSheetId="1">#REF!</definedName>
    <definedName name="_1Excel_BuiltIn_Print_Area_1_4" localSheetId="2">#REF!</definedName>
    <definedName name="_1Excel_BuiltIn_Print_Area_1_4">#REF!</definedName>
    <definedName name="_1Excel_BuiltIn_Print_Area_1_4_1">NA()</definedName>
    <definedName name="_1Excel_BuiltIn_Print_Area_1_4_1_1">NA()</definedName>
    <definedName name="_1Excel_BuiltIn_Print_Area_1_4_1_1_1">NA()</definedName>
    <definedName name="_1Excel_BuiltIn_Print_Area_1_4_2">NA()</definedName>
    <definedName name="_1Excel_BuiltIn_Print_Area_1_4_3" localSheetId="0">#REF!</definedName>
    <definedName name="_1Excel_BuiltIn_Print_Area_1_4_3">#REF!</definedName>
    <definedName name="_2Excel_BuiltIn_Print_Area_4" localSheetId="1">NA()</definedName>
    <definedName name="_2Excel_BuiltIn_Print_Area_4" localSheetId="2">NA()</definedName>
    <definedName name="_2Excel_BuiltIn_Print_Area_4">NA()</definedName>
    <definedName name="_2Excel_BuiltIn_Print_Area_4_1">NA()</definedName>
    <definedName name="_2Excel_BuiltIn_Print_Area_4_1_1">NA()</definedName>
    <definedName name="_2Excel_BuiltIn_Print_Area_4_1_1_1">NA()</definedName>
    <definedName name="_2Excel_BuiltIn_Print_Area_4_2">NA()</definedName>
    <definedName name="_2Excel_BuiltIn_Print_Area_4_2_1">NA()</definedName>
    <definedName name="_2Excel_BuiltIn_Print_Area_4_3">NA()</definedName>
    <definedName name="_2Excel_BuiltIn_Print_Area_4_3_1">NA()</definedName>
    <definedName name="_2Excel_BuiltIn_Print_Area_4_4" localSheetId="1">#REF!</definedName>
    <definedName name="_2Excel_BuiltIn_Print_Area_4_4" localSheetId="2">#REF!</definedName>
    <definedName name="_2Excel_BuiltIn_Print_Area_4_4">#REF!</definedName>
    <definedName name="_2Excel_BuiltIn_Print_Area_4_4_1">NA()</definedName>
    <definedName name="_2Excel_BuiltIn_Print_Area_4_4_1_1">NA()</definedName>
    <definedName name="_2Excel_BuiltIn_Print_Area_4_4_1_1_1">NA()</definedName>
    <definedName name="_2Excel_BuiltIn_Print_Area_4_4_2">NA()</definedName>
    <definedName name="_2Excel_BuiltIn_Print_Area_4_4_3" localSheetId="0">#REF!</definedName>
    <definedName name="_2Excel_BuiltIn_Print_Area_4_4_3">#REF!</definedName>
    <definedName name="abc" localSheetId="1">NA()</definedName>
    <definedName name="abc">#N/A</definedName>
    <definedName name="AprSun1" localSheetId="0">DATEVALUE("4/1/"&amp;CalendarYear)-WEEKDAY(DATEVALUE("4/1/"&amp;CalendarYear))+1</definedName>
    <definedName name="AprSun1" localSheetId="1">DATEVALUE("4/1/"&amp;'Επεξηγήσεις Προπόνησης'!CalendarYear)-WEEKDAY(DATEVALUE("4/1/"&amp;'Επεξηγήσεις Προπόνησης'!CalendarYear))+1</definedName>
    <definedName name="AprSun1" localSheetId="2">DATEVALUE("4/1/"&amp;Σημειώσεις!CalendarYear)-WEEKDAY(DATEVALUE("4/1/"&amp;Σημειώσεις!CalendarYear))+1</definedName>
    <definedName name="AprSun1">DATEVALUE("4/1/"&amp;CalendarYear)-WEEKDAY(DATEVALUE("4/1/"&amp;CalendarYear))+1</definedName>
    <definedName name="AprSun1_1" localSheetId="0">DATEVALUE("4/1/"&amp;CalendarYear_1)-WEEKDAY(DATEVALUE("4/1/"&amp;CalendarYear_1))+1</definedName>
    <definedName name="AprSun1_1" localSheetId="1">DATEVALUE("4/1/"&amp;'Επεξηγήσεις Προπόνησης'!CalendarYear_1)-WEEKDAY(DATEVALUE("4/1/"&amp;'Επεξηγήσεις Προπόνησης'!CalendarYear_1))+1</definedName>
    <definedName name="AprSun1_1">DATEVALUE("4/1/"&amp;CalendarYear_1)-WEEKDAY(DATEVALUE("4/1/"&amp;CalendarYear_1))+1</definedName>
    <definedName name="AprSun1_1_1">DATEVALUE("4/1/"&amp;"notes!calendaryear")-WEEKDAY(DATEVALUE("4/1/"&amp;"notes!calendaryear"))+1</definedName>
    <definedName name="AprSun1_1_1_1">DATEVALUE("4/1/"&amp;"notes!calendaryear")-WEEKDAY(DATEVALUE("4/1/"&amp;"notes!calendaryear"))+1</definedName>
    <definedName name="AprSun1_2" localSheetId="0">DATEVALUE("4/1/"&amp;myRun19!CalendarYear_2)-WEEKDAY(DATEVALUE("4/1/"&amp;myRun19!CalendarYear_2))+1</definedName>
    <definedName name="AprSun1_2" localSheetId="1">DATEVALUE("4/1/"&amp;'Επεξηγήσεις Προπόνησης'!CalendarYear_2)-WEEKDAY(DATEVALUE("4/1/"&amp;'Επεξηγήσεις Προπόνησης'!CalendarYear_2))+1</definedName>
    <definedName name="AprSun1_2">DATEVALUE("4/1/"&amp;CalendarYear_2)-WEEKDAY(DATEVALUE("4/1/"&amp;CalendarYear_2))+1</definedName>
    <definedName name="AprSun1_3" localSheetId="0">DATEVALUE("4/1/"&amp;CalendarYear_3)-WEEKDAY(DATEVALUE("4/1/"&amp;CalendarYear_3))+1</definedName>
    <definedName name="AprSun1_3" localSheetId="1">DATEVALUE("4/1/"&amp;'Επεξηγήσεις Προπόνησης'!CalendarYear_3)-WEEKDAY(DATEVALUE("4/1/"&amp;'Επεξηγήσεις Προπόνησης'!CalendarYear_3))+1</definedName>
    <definedName name="AprSun1_3">DATEVALUE("4/1/"&amp;CalendarYear_3)-WEEKDAY(DATEVALUE("4/1/"&amp;CalendarYear_3))+1</definedName>
    <definedName name="AprSun1_4" localSheetId="0">DATEVALUE("4/1/"&amp;CalendarYear_4)-WEEKDAY(DATEVALUE("4/1/"&amp;CalendarYear_4))+1</definedName>
    <definedName name="AprSun1_4" localSheetId="1">DATEVALUE("4/1/"&amp;'Επεξηγήσεις Προπόνησης'!CalendarYear_4)-WEEKDAY(DATEVALUE("4/1/"&amp;'Επεξηγήσεις Προπόνησης'!CalendarYear_4))+1</definedName>
    <definedName name="AprSun1_4">DATEVALUE("4/1/"&amp;CalendarYear_4)-WEEKDAY(DATEVALUE("4/1/"&amp;CalendarYear_4))+1</definedName>
    <definedName name="AugSun1" localSheetId="0">DATEVALUE("8/1/"&amp;CalendarYear)-WEEKDAY(DATEVALUE("8/1/"&amp;CalendarYear))+1</definedName>
    <definedName name="AugSun1" localSheetId="1">DATEVALUE("8/1/"&amp;'Επεξηγήσεις Προπόνησης'!CalendarYear)-WEEKDAY(DATEVALUE("8/1/"&amp;'Επεξηγήσεις Προπόνησης'!CalendarYear))+1</definedName>
    <definedName name="AugSun1" localSheetId="2">DATEVALUE("8/1/"&amp;Σημειώσεις!CalendarYear)-WEEKDAY(DATEVALUE("8/1/"&amp;Σημειώσεις!CalendarYear))+1</definedName>
    <definedName name="AugSun1">DATEVALUE("8/1/"&amp;CalendarYear)-WEEKDAY(DATEVALUE("8/1/"&amp;CalendarYear))+1</definedName>
    <definedName name="AugSun1_1" localSheetId="0">DATEVALUE("8/1/"&amp;CalendarYear_1)-WEEKDAY(DATEVALUE("8/1/"&amp;CalendarYear_1))+1</definedName>
    <definedName name="AugSun1_1" localSheetId="1">DATEVALUE("8/1/"&amp;'Επεξηγήσεις Προπόνησης'!CalendarYear_1)-WEEKDAY(DATEVALUE("8/1/"&amp;'Επεξηγήσεις Προπόνησης'!CalendarYear_1))+1</definedName>
    <definedName name="AugSun1_1">DATEVALUE("8/1/"&amp;CalendarYear_1)-WEEKDAY(DATEVALUE("8/1/"&amp;CalendarYear_1))+1</definedName>
    <definedName name="AugSun1_1_1">DATEVALUE("8/1/"&amp;"notes!calendaryear")-WEEKDAY(DATEVALUE("8/1/"&amp;"notes!calendaryear"))+1</definedName>
    <definedName name="AugSun1_1_1_1">DATEVALUE("8/1/"&amp;"notes!calendaryear")-WEEKDAY(DATEVALUE("8/1/"&amp;"notes!calendaryear"))+1</definedName>
    <definedName name="AugSun1_2" localSheetId="0">DATEVALUE("8/1/"&amp;myRun19!CalendarYear_2)-WEEKDAY(DATEVALUE("8/1/"&amp;myRun19!CalendarYear_2))+1</definedName>
    <definedName name="AugSun1_2" localSheetId="1">DATEVALUE("8/1/"&amp;'Επεξηγήσεις Προπόνησης'!CalendarYear_2)-WEEKDAY(DATEVALUE("8/1/"&amp;'Επεξηγήσεις Προπόνησης'!CalendarYear_2))+1</definedName>
    <definedName name="AugSun1_2">DATEVALUE("8/1/"&amp;CalendarYear_2)-WEEKDAY(DATEVALUE("8/1/"&amp;CalendarYear_2))+1</definedName>
    <definedName name="AugSun1_3" localSheetId="0">DATEVALUE("8/1/"&amp;CalendarYear_3)-WEEKDAY(DATEVALUE("8/1/"&amp;CalendarYear_3))+1</definedName>
    <definedName name="AugSun1_3" localSheetId="1">DATEVALUE("8/1/"&amp;'Επεξηγήσεις Προπόνησης'!CalendarYear_3)-WEEKDAY(DATEVALUE("8/1/"&amp;'Επεξηγήσεις Προπόνησης'!CalendarYear_3))+1</definedName>
    <definedName name="AugSun1_3">DATEVALUE("8/1/"&amp;CalendarYear_3)-WEEKDAY(DATEVALUE("8/1/"&amp;CalendarYear_3))+1</definedName>
    <definedName name="AugSun1_4" localSheetId="0">DATEVALUE("8/1/"&amp;CalendarYear_4)-WEEKDAY(DATEVALUE("8/1/"&amp;CalendarYear_4))+1</definedName>
    <definedName name="AugSun1_4" localSheetId="1">DATEVALUE("8/1/"&amp;'Επεξηγήσεις Προπόνησης'!CalendarYear_4)-WEEKDAY(DATEVALUE("8/1/"&amp;'Επεξηγήσεις Προπόνησης'!CalendarYear_4))+1</definedName>
    <definedName name="AugSun1_4">DATEVALUE("8/1/"&amp;CalendarYear_4)-WEEKDAY(DATEVALUE("8/1/"&amp;CalendarYear_4))+1</definedName>
    <definedName name="CalendarYear" localSheetId="1">#REF!</definedName>
    <definedName name="CalendarYear" localSheetId="2">#REF!</definedName>
    <definedName name="CalendarYear">#REF!</definedName>
    <definedName name="CalendarYear_1" localSheetId="1">#REF!</definedName>
    <definedName name="CalendarYear_1">#REF!</definedName>
    <definedName name="CalendarYear_1_1">"#REF!"</definedName>
    <definedName name="CalendarYear_1_1_1">"#REF!"</definedName>
    <definedName name="CalendarYear_2" localSheetId="0">#REF!</definedName>
    <definedName name="CalendarYear_2" localSheetId="1">#REF!</definedName>
    <definedName name="CalendarYear_2">#REF!</definedName>
    <definedName name="CalendarYear_3" localSheetId="1">#REF!</definedName>
    <definedName name="CalendarYear_3">#REF!</definedName>
    <definedName name="CalendarYear_4" localSheetId="1">#REF!</definedName>
    <definedName name="CalendarYear_4">#REF!</definedName>
    <definedName name="DecSun1" localSheetId="0">DATEVALUE("12/1/"&amp;CalendarYear)-WEEKDAY(DATEVALUE("12/1/"&amp;CalendarYear))+1</definedName>
    <definedName name="DecSun1" localSheetId="1">DATEVALUE("12/1/"&amp;'Επεξηγήσεις Προπόνησης'!CalendarYear)-WEEKDAY(DATEVALUE("12/1/"&amp;'Επεξηγήσεις Προπόνησης'!CalendarYear))+1</definedName>
    <definedName name="DecSun1" localSheetId="2">DATEVALUE("12/1/"&amp;Σημειώσεις!CalendarYear)-WEEKDAY(DATEVALUE("12/1/"&amp;Σημειώσεις!CalendarYear))+1</definedName>
    <definedName name="DecSun1">DATEVALUE("12/1/"&amp;CalendarYear)-WEEKDAY(DATEVALUE("12/1/"&amp;CalendarYear))+1</definedName>
    <definedName name="DecSun1_1" localSheetId="0">DATEVALUE("12/1/"&amp;CalendarYear_1)-WEEKDAY(DATEVALUE("12/1/"&amp;CalendarYear_1))+1</definedName>
    <definedName name="DecSun1_1" localSheetId="1">DATEVALUE("12/1/"&amp;'Επεξηγήσεις Προπόνησης'!CalendarYear_1)-WEEKDAY(DATEVALUE("12/1/"&amp;'Επεξηγήσεις Προπόνησης'!CalendarYear_1))+1</definedName>
    <definedName name="DecSun1_1">DATEVALUE("12/1/"&amp;CalendarYear_1)-WEEKDAY(DATEVALUE("12/1/"&amp;CalendarYear_1))+1</definedName>
    <definedName name="DecSun1_1_1">DATEVALUE("12/1/"&amp;"notes!calendaryear")-WEEKDAY(DATEVALUE("12/1/"&amp;"notes!calendaryear"))+1</definedName>
    <definedName name="DecSun1_1_1_1" localSheetId="0">DATEVALUE("12/1/"&amp;CalendarYear_1_1)-WEEKDAY(DATEVALUE("12/1/"&amp;CalendarYear_1_1))+1</definedName>
    <definedName name="DecSun1_1_1_1" localSheetId="1">DATEVALUE("12/1/"&amp;CalendarYear_1_1)-WEEKDAY(DATEVALUE("12/1/"&amp;CalendarYear_1_1))+1</definedName>
    <definedName name="DecSun1_1_1_1">DATEVALUE("12/1/"&amp;CalendarYear_1_1)-WEEKDAY(DATEVALUE("12/1/"&amp;CalendarYear_1_1))+1</definedName>
    <definedName name="DecSun1_2" localSheetId="0">DATEVALUE("12/1/"&amp;myRun19!CalendarYear_2)-WEEKDAY(DATEVALUE("12/1/"&amp;myRun19!CalendarYear_2))+1</definedName>
    <definedName name="DecSun1_2" localSheetId="1">DATEVALUE("12/1/"&amp;'Επεξηγήσεις Προπόνησης'!CalendarYear_2)-WEEKDAY(DATEVALUE("12/1/"&amp;'Επεξηγήσεις Προπόνησης'!CalendarYear_2))+1</definedName>
    <definedName name="DecSun1_2">DATEVALUE("12/1/"&amp;CalendarYear_2)-WEEKDAY(DATEVALUE("12/1/"&amp;CalendarYear_2))+1</definedName>
    <definedName name="DecSun1_3" localSheetId="0">DATEVALUE("12/1/"&amp;CalendarYear_3)-WEEKDAY(DATEVALUE("12/1/"&amp;CalendarYear_3))+1</definedName>
    <definedName name="DecSun1_3" localSheetId="1">DATEVALUE("12/1/"&amp;'Επεξηγήσεις Προπόνησης'!CalendarYear_3)-WEEKDAY(DATEVALUE("12/1/"&amp;'Επεξηγήσεις Προπόνησης'!CalendarYear_3))+1</definedName>
    <definedName name="DecSun1_3">DATEVALUE("12/1/"&amp;CalendarYear_3)-WEEKDAY(DATEVALUE("12/1/"&amp;CalendarYear_3))+1</definedName>
    <definedName name="DecSun1_4" localSheetId="0">DATEVALUE("12/1/"&amp;CalendarYear_4)-WEEKDAY(DATEVALUE("12/1/"&amp;CalendarYear_4))+1</definedName>
    <definedName name="DecSun1_4" localSheetId="1">DATEVALUE("12/1/"&amp;'Επεξηγήσεις Προπόνησης'!CalendarYear_4)-WEEKDAY(DATEVALUE("12/1/"&amp;'Επεξηγήσεις Προπόνησης'!CalendarYear_4))+1</definedName>
    <definedName name="DecSun1_4">DATEVALUE("12/1/"&amp;CalendarYear_4)-WEEKDAY(DATEVALUE("12/1/"&amp;CalendarYear_4))+1</definedName>
    <definedName name="Excel_BuiltIn_Print_Area">NA()</definedName>
    <definedName name="Excel_BuiltIn_Print_Area_1">NA()</definedName>
    <definedName name="Excel_BuiltIn_Print_Area_1_1">NA()</definedName>
    <definedName name="Excel_BuiltIn_Print_Area_2">NA()</definedName>
    <definedName name="FebSun1" localSheetId="0">DATEVALUE("2/1/"&amp;CalendarYear)-WEEKDAY(DATEVALUE("2/1/"&amp;CalendarYear))+1</definedName>
    <definedName name="FebSun1" localSheetId="1">DATEVALUE("2/1/"&amp;'Επεξηγήσεις Προπόνησης'!CalendarYear)-WEEKDAY(DATEVALUE("2/1/"&amp;'Επεξηγήσεις Προπόνησης'!CalendarYear))+1</definedName>
    <definedName name="FebSun1" localSheetId="2">DATEVALUE("2/1/"&amp;Σημειώσεις!CalendarYear)-WEEKDAY(DATEVALUE("2/1/"&amp;Σημειώσεις!CalendarYear))+1</definedName>
    <definedName name="FebSun1">DATEVALUE("2/1/"&amp;CalendarYear)-WEEKDAY(DATEVALUE("2/1/"&amp;CalendarYear))+1</definedName>
    <definedName name="FebSun1_1" localSheetId="0">DATEVALUE("2/1/"&amp;CalendarYear_1)-WEEKDAY(DATEVALUE("2/1/"&amp;CalendarYear_1))+1</definedName>
    <definedName name="FebSun1_1" localSheetId="1">DATEVALUE("2/1/"&amp;'Επεξηγήσεις Προπόνησης'!CalendarYear_1)-WEEKDAY(DATEVALUE("2/1/"&amp;'Επεξηγήσεις Προπόνησης'!CalendarYear_1))+1</definedName>
    <definedName name="FebSun1_1">DATEVALUE("2/1/"&amp;CalendarYear_1)-WEEKDAY(DATEVALUE("2/1/"&amp;CalendarYear_1))+1</definedName>
    <definedName name="FebSun1_1_1">DATEVALUE("2/1/"&amp;"notes!calendaryear")-WEEKDAY(DATEVALUE("2/1/"&amp;"notes!calendaryear"))+1</definedName>
    <definedName name="FebSun1_1_1_1" localSheetId="0">DATEVALUE("2/1/"&amp;CalendarYear_1_1)-WEEKDAY(DATEVALUE("2/1/"&amp;CalendarYear_1_1))+1</definedName>
    <definedName name="FebSun1_1_1_1" localSheetId="1">DATEVALUE("2/1/"&amp;CalendarYear_1_1)-WEEKDAY(DATEVALUE("2/1/"&amp;CalendarYear_1_1))+1</definedName>
    <definedName name="FebSun1_1_1_1">DATEVALUE("2/1/"&amp;CalendarYear_1_1)-WEEKDAY(DATEVALUE("2/1/"&amp;CalendarYear_1_1))+1</definedName>
    <definedName name="FebSun1_2" localSheetId="0">DATEVALUE("2/1/"&amp;myRun19!CalendarYear_2)-WEEKDAY(DATEVALUE("2/1/"&amp;myRun19!CalendarYear_2))+1</definedName>
    <definedName name="FebSun1_2" localSheetId="1">DATEVALUE("2/1/"&amp;'Επεξηγήσεις Προπόνησης'!CalendarYear_2)-WEEKDAY(DATEVALUE("2/1/"&amp;'Επεξηγήσεις Προπόνησης'!CalendarYear_2))+1</definedName>
    <definedName name="FebSun1_2">DATEVALUE("2/1/"&amp;CalendarYear_2)-WEEKDAY(DATEVALUE("2/1/"&amp;CalendarYear_2))+1</definedName>
    <definedName name="FebSun1_3" localSheetId="0">DATEVALUE("2/1/"&amp;CalendarYear_3)-WEEKDAY(DATEVALUE("2/1/"&amp;CalendarYear_3))+1</definedName>
    <definedName name="FebSun1_3" localSheetId="1">DATEVALUE("2/1/"&amp;'Επεξηγήσεις Προπόνησης'!CalendarYear_3)-WEEKDAY(DATEVALUE("2/1/"&amp;'Επεξηγήσεις Προπόνησης'!CalendarYear_3))+1</definedName>
    <definedName name="FebSun1_3">DATEVALUE("2/1/"&amp;CalendarYear_3)-WEEKDAY(DATEVALUE("2/1/"&amp;CalendarYear_3))+1</definedName>
    <definedName name="FebSun1_4" localSheetId="0">DATEVALUE("2/1/"&amp;CalendarYear_4)-WEEKDAY(DATEVALUE("2/1/"&amp;CalendarYear_4))+1</definedName>
    <definedName name="FebSun1_4" localSheetId="1">DATEVALUE("2/1/"&amp;'Επεξηγήσεις Προπόνησης'!CalendarYear_4)-WEEKDAY(DATEVALUE("2/1/"&amp;'Επεξηγήσεις Προπόνησης'!CalendarYear_4))+1</definedName>
    <definedName name="FebSun1_4">DATEVALUE("2/1/"&amp;CalendarYear_4)-WEEKDAY(DATEVALUE("2/1/"&amp;CalendarYear_4))+1</definedName>
    <definedName name="JanSun1" localSheetId="0">DATEVALUE("1/1/"&amp;CalendarYear)-WEEKDAY(DATEVALUE("1/1/"&amp;CalendarYear))+1</definedName>
    <definedName name="JanSun1" localSheetId="1">DATEVALUE("1/1/"&amp;'Επεξηγήσεις Προπόνησης'!CalendarYear)-WEEKDAY(DATEVALUE("1/1/"&amp;'Επεξηγήσεις Προπόνησης'!CalendarYear))+1</definedName>
    <definedName name="JanSun1" localSheetId="2">DATEVALUE("1/1/"&amp;Σημειώσεις!CalendarYear)-WEEKDAY(DATEVALUE("1/1/"&amp;Σημειώσεις!CalendarYear))+1</definedName>
    <definedName name="JanSun1">DATEVALUE("1/1/"&amp;CalendarYear)-WEEKDAY(DATEVALUE("1/1/"&amp;CalendarYear))+1</definedName>
    <definedName name="JanSun1_1" localSheetId="0">DATEVALUE("1/1/"&amp;CalendarYear_1)-WEEKDAY(DATEVALUE("1/1/"&amp;CalendarYear_1))+1</definedName>
    <definedName name="JanSun1_1" localSheetId="1">DATEVALUE("1/1/"&amp;'Επεξηγήσεις Προπόνησης'!CalendarYear_1)-WEEKDAY(DATEVALUE("1/1/"&amp;'Επεξηγήσεις Προπόνησης'!CalendarYear_1))+1</definedName>
    <definedName name="JanSun1_1">DATEVALUE("1/1/"&amp;CalendarYear_1)-WEEKDAY(DATEVALUE("1/1/"&amp;CalendarYear_1))+1</definedName>
    <definedName name="JanSun1_1_1">DATEVALUE("1/1/"&amp;"notes!calendaryear")-WEEKDAY(DATEVALUE("1/1/"&amp;"notes!calendaryear"))+1</definedName>
    <definedName name="JanSun1_1_1_1" localSheetId="0">DATEVALUE("1/1/"&amp;CalendarYear_1_1)-WEEKDAY(DATEVALUE("1/1/"&amp;CalendarYear_1_1))+1</definedName>
    <definedName name="JanSun1_1_1_1" localSheetId="1">DATEVALUE("1/1/"&amp;CalendarYear_1_1)-WEEKDAY(DATEVALUE("1/1/"&amp;CalendarYear_1_1))+1</definedName>
    <definedName name="JanSun1_1_1_1">DATEVALUE("1/1/"&amp;CalendarYear_1_1)-WEEKDAY(DATEVALUE("1/1/"&amp;CalendarYear_1_1))+1</definedName>
    <definedName name="JanSun1_2" localSheetId="0">DATEVALUE("1/1/"&amp;myRun19!CalendarYear_2)-WEEKDAY(DATEVALUE("1/1/"&amp;myRun19!CalendarYear_2))+1</definedName>
    <definedName name="JanSun1_2" localSheetId="1">DATEVALUE("1/1/"&amp;'Επεξηγήσεις Προπόνησης'!CalendarYear_2)-WEEKDAY(DATEVALUE("1/1/"&amp;'Επεξηγήσεις Προπόνησης'!CalendarYear_2))+1</definedName>
    <definedName name="JanSun1_2">DATEVALUE("1/1/"&amp;CalendarYear_2)-WEEKDAY(DATEVALUE("1/1/"&amp;CalendarYear_2))+1</definedName>
    <definedName name="JanSun1_3" localSheetId="0">DATEVALUE("1/1/"&amp;CalendarYear_3)-WEEKDAY(DATEVALUE("1/1/"&amp;CalendarYear_3))+1</definedName>
    <definedName name="JanSun1_3" localSheetId="1">DATEVALUE("1/1/"&amp;'Επεξηγήσεις Προπόνησης'!CalendarYear_3)-WEEKDAY(DATEVALUE("1/1/"&amp;'Επεξηγήσεις Προπόνησης'!CalendarYear_3))+1</definedName>
    <definedName name="JanSun1_3">DATEVALUE("1/1/"&amp;CalendarYear_3)-WEEKDAY(DATEVALUE("1/1/"&amp;CalendarYear_3))+1</definedName>
    <definedName name="JanSun1_4" localSheetId="0">DATEVALUE("1/1/"&amp;CalendarYear_4)-WEEKDAY(DATEVALUE("1/1/"&amp;CalendarYear_4))+1</definedName>
    <definedName name="JanSun1_4" localSheetId="1">DATEVALUE("1/1/"&amp;'Επεξηγήσεις Προπόνησης'!CalendarYear_4)-WEEKDAY(DATEVALUE("1/1/"&amp;'Επεξηγήσεις Προπόνησης'!CalendarYear_4))+1</definedName>
    <definedName name="JanSun1_4">DATEVALUE("1/1/"&amp;CalendarYear_4)-WEEKDAY(DATEVALUE("1/1/"&amp;CalendarYear_4))+1</definedName>
    <definedName name="JulSun1" localSheetId="0">DATEVALUE("7/1/"&amp;CalendarYear)-WEEKDAY(DATEVALUE("7/1/"&amp;CalendarYear))+1</definedName>
    <definedName name="JulSun1" localSheetId="1">DATEVALUE("7/1/"&amp;'Επεξηγήσεις Προπόνησης'!CalendarYear)-WEEKDAY(DATEVALUE("7/1/"&amp;'Επεξηγήσεις Προπόνησης'!CalendarYear))+1</definedName>
    <definedName name="JulSun1" localSheetId="2">DATEVALUE("7/1/"&amp;Σημειώσεις!CalendarYear)-WEEKDAY(DATEVALUE("7/1/"&amp;Σημειώσεις!CalendarYear))+1</definedName>
    <definedName name="JulSun1">DATEVALUE("7/1/"&amp;CalendarYear)-WEEKDAY(DATEVALUE("7/1/"&amp;CalendarYear))+1</definedName>
    <definedName name="JulSun1_1" localSheetId="0">DATEVALUE("7/1/"&amp;CalendarYear_1)-WEEKDAY(DATEVALUE("7/1/"&amp;CalendarYear_1))+1</definedName>
    <definedName name="JulSun1_1" localSheetId="1">DATEVALUE("7/1/"&amp;'Επεξηγήσεις Προπόνησης'!CalendarYear_1)-WEEKDAY(DATEVALUE("7/1/"&amp;'Επεξηγήσεις Προπόνησης'!CalendarYear_1))+1</definedName>
    <definedName name="JulSun1_1">DATEVALUE("7/1/"&amp;CalendarYear_1)-WEEKDAY(DATEVALUE("7/1/"&amp;CalendarYear_1))+1</definedName>
    <definedName name="JulSun1_1_1">DATEVALUE("7/1/"&amp;"notes!calendaryear")-WEEKDAY(DATEVALUE("7/1/"&amp;"notes!calendaryear"))+1</definedName>
    <definedName name="JulSun1_1_1_1" localSheetId="0">DATEVALUE("7/1/"&amp;CalendarYear_1_1)-WEEKDAY(DATEVALUE("7/1/"&amp;CalendarYear_1_1))+1</definedName>
    <definedName name="JulSun1_1_1_1" localSheetId="1">DATEVALUE("7/1/"&amp;CalendarYear_1_1)-WEEKDAY(DATEVALUE("7/1/"&amp;CalendarYear_1_1))+1</definedName>
    <definedName name="JulSun1_1_1_1">DATEVALUE("7/1/"&amp;CalendarYear_1_1)-WEEKDAY(DATEVALUE("7/1/"&amp;CalendarYear_1_1))+1</definedName>
    <definedName name="JulSun1_2" localSheetId="0">DATEVALUE("7/1/"&amp;myRun19!CalendarYear_2)-WEEKDAY(DATEVALUE("7/1/"&amp;myRun19!CalendarYear_2))+1</definedName>
    <definedName name="JulSun1_2" localSheetId="1">DATEVALUE("7/1/"&amp;'Επεξηγήσεις Προπόνησης'!CalendarYear_2)-WEEKDAY(DATEVALUE("7/1/"&amp;'Επεξηγήσεις Προπόνησης'!CalendarYear_2))+1</definedName>
    <definedName name="JulSun1_2">DATEVALUE("7/1/"&amp;CalendarYear_2)-WEEKDAY(DATEVALUE("7/1/"&amp;CalendarYear_2))+1</definedName>
    <definedName name="JulSun1_3" localSheetId="0">DATEVALUE("7/1/"&amp;CalendarYear_3)-WEEKDAY(DATEVALUE("7/1/"&amp;CalendarYear_3))+1</definedName>
    <definedName name="JulSun1_3" localSheetId="1">DATEVALUE("7/1/"&amp;'Επεξηγήσεις Προπόνησης'!CalendarYear_3)-WEEKDAY(DATEVALUE("7/1/"&amp;'Επεξηγήσεις Προπόνησης'!CalendarYear_3))+1</definedName>
    <definedName name="JulSun1_3">DATEVALUE("7/1/"&amp;CalendarYear_3)-WEEKDAY(DATEVALUE("7/1/"&amp;CalendarYear_3))+1</definedName>
    <definedName name="JulSun1_4" localSheetId="0">DATEVALUE("7/1/"&amp;CalendarYear_4)-WEEKDAY(DATEVALUE("7/1/"&amp;CalendarYear_4))+1</definedName>
    <definedName name="JulSun1_4" localSheetId="1">DATEVALUE("7/1/"&amp;'Επεξηγήσεις Προπόνησης'!CalendarYear_4)-WEEKDAY(DATEVALUE("7/1/"&amp;'Επεξηγήσεις Προπόνησης'!CalendarYear_4))+1</definedName>
    <definedName name="JulSun1_4">DATEVALUE("7/1/"&amp;CalendarYear_4)-WEEKDAY(DATEVALUE("7/1/"&amp;CalendarYear_4))+1</definedName>
    <definedName name="JunSun1" localSheetId="0">DATEVALUE("6/1/"&amp;CalendarYear)-WEEKDAY(DATEVALUE("6/1/"&amp;CalendarYear))+1</definedName>
    <definedName name="JunSun1" localSheetId="1">DATEVALUE("6/1/"&amp;'Επεξηγήσεις Προπόνησης'!CalendarYear)-WEEKDAY(DATEVALUE("6/1/"&amp;'Επεξηγήσεις Προπόνησης'!CalendarYear))+1</definedName>
    <definedName name="JunSun1" localSheetId="2">DATEVALUE("6/1/"&amp;Σημειώσεις!CalendarYear)-WEEKDAY(DATEVALUE("6/1/"&amp;Σημειώσεις!CalendarYear))+1</definedName>
    <definedName name="JunSun1">DATEVALUE("6/1/"&amp;CalendarYear)-WEEKDAY(DATEVALUE("6/1/"&amp;CalendarYear))+1</definedName>
    <definedName name="JunSun1_1" localSheetId="0">DATEVALUE("6/1/"&amp;CalendarYear_1)-WEEKDAY(DATEVALUE("6/1/"&amp;CalendarYear_1))+1</definedName>
    <definedName name="JunSun1_1" localSheetId="1">DATEVALUE("6/1/"&amp;'Επεξηγήσεις Προπόνησης'!CalendarYear_1)-WEEKDAY(DATEVALUE("6/1/"&amp;'Επεξηγήσεις Προπόνησης'!CalendarYear_1))+1</definedName>
    <definedName name="JunSun1_1">DATEVALUE("6/1/"&amp;CalendarYear_1)-WEEKDAY(DATEVALUE("6/1/"&amp;CalendarYear_1))+1</definedName>
    <definedName name="JunSun1_1_1">DATEVALUE("6/1/"&amp;"notes!calendaryear")-WEEKDAY(DATEVALUE("6/1/"&amp;"notes!calendaryear"))+1</definedName>
    <definedName name="JunSun1_1_1_1" localSheetId="0">DATEVALUE("6/1/"&amp;CalendarYear_1_1)-WEEKDAY(DATEVALUE("6/1/"&amp;CalendarYear_1_1))+1</definedName>
    <definedName name="JunSun1_1_1_1" localSheetId="1">DATEVALUE("6/1/"&amp;CalendarYear_1_1)-WEEKDAY(DATEVALUE("6/1/"&amp;CalendarYear_1_1))+1</definedName>
    <definedName name="JunSun1_1_1_1">DATEVALUE("6/1/"&amp;CalendarYear_1_1)-WEEKDAY(DATEVALUE("6/1/"&amp;CalendarYear_1_1))+1</definedName>
    <definedName name="JunSun1_2" localSheetId="0">DATEVALUE("6/1/"&amp;myRun19!CalendarYear_2)-WEEKDAY(DATEVALUE("6/1/"&amp;myRun19!CalendarYear_2))+1</definedName>
    <definedName name="JunSun1_2" localSheetId="1">DATEVALUE("6/1/"&amp;'Επεξηγήσεις Προπόνησης'!CalendarYear_2)-WEEKDAY(DATEVALUE("6/1/"&amp;'Επεξηγήσεις Προπόνησης'!CalendarYear_2))+1</definedName>
    <definedName name="JunSun1_2">DATEVALUE("6/1/"&amp;CalendarYear_2)-WEEKDAY(DATEVALUE("6/1/"&amp;CalendarYear_2))+1</definedName>
    <definedName name="JunSun1_3" localSheetId="0">DATEVALUE("6/1/"&amp;CalendarYear_3)-WEEKDAY(DATEVALUE("6/1/"&amp;CalendarYear_3))+1</definedName>
    <definedName name="JunSun1_3" localSheetId="1">DATEVALUE("6/1/"&amp;'Επεξηγήσεις Προπόνησης'!CalendarYear_3)-WEEKDAY(DATEVALUE("6/1/"&amp;'Επεξηγήσεις Προπόνησης'!CalendarYear_3))+1</definedName>
    <definedName name="JunSun1_3">DATEVALUE("6/1/"&amp;CalendarYear_3)-WEEKDAY(DATEVALUE("6/1/"&amp;CalendarYear_3))+1</definedName>
    <definedName name="JunSun1_4" localSheetId="0">DATEVALUE("6/1/"&amp;CalendarYear_4)-WEEKDAY(DATEVALUE("6/1/"&amp;CalendarYear_4))+1</definedName>
    <definedName name="JunSun1_4" localSheetId="1">DATEVALUE("6/1/"&amp;'Επεξηγήσεις Προπόνησης'!CalendarYear_4)-WEEKDAY(DATEVALUE("6/1/"&amp;'Επεξηγήσεις Προπόνησης'!CalendarYear_4))+1</definedName>
    <definedName name="JunSun1_4">DATEVALUE("6/1/"&amp;CalendarYear_4)-WEEKDAY(DATEVALUE("6/1/"&amp;CalendarYear_4))+1</definedName>
    <definedName name="MarSun1" localSheetId="0">DATEVALUE("3/1/"&amp;CalendarYear)-WEEKDAY(DATEVALUE("3/1/"&amp;CalendarYear))+1</definedName>
    <definedName name="MarSun1" localSheetId="1">DATEVALUE("3/1/"&amp;'Επεξηγήσεις Προπόνησης'!CalendarYear)-WEEKDAY(DATEVALUE("3/1/"&amp;'Επεξηγήσεις Προπόνησης'!CalendarYear))+1</definedName>
    <definedName name="MarSun1" localSheetId="2">DATEVALUE("3/1/"&amp;Σημειώσεις!CalendarYear)-WEEKDAY(DATEVALUE("3/1/"&amp;Σημειώσεις!CalendarYear))+1</definedName>
    <definedName name="MarSun1">DATEVALUE("3/1/"&amp;CalendarYear)-WEEKDAY(DATEVALUE("3/1/"&amp;CalendarYear))+1</definedName>
    <definedName name="MarSun1_1" localSheetId="0">DATEVALUE("3/1/"&amp;CalendarYear_1)-WEEKDAY(DATEVALUE("3/1/"&amp;CalendarYear_1))+1</definedName>
    <definedName name="MarSun1_1" localSheetId="1">DATEVALUE("3/1/"&amp;'Επεξηγήσεις Προπόνησης'!CalendarYear_1)-WEEKDAY(DATEVALUE("3/1/"&amp;'Επεξηγήσεις Προπόνησης'!CalendarYear_1))+1</definedName>
    <definedName name="MarSun1_1">DATEVALUE("3/1/"&amp;CalendarYear_1)-WEEKDAY(DATEVALUE("3/1/"&amp;CalendarYear_1))+1</definedName>
    <definedName name="MarSun1_1_1">DATEVALUE("3/1/"&amp;"notes!calendaryear")-WEEKDAY(DATEVALUE("3/1/"&amp;"notes!calendaryear"))+1</definedName>
    <definedName name="MarSun1_1_1_1" localSheetId="0">DATEVALUE("3/1/"&amp;CalendarYear_1_1)-WEEKDAY(DATEVALUE("3/1/"&amp;CalendarYear_1_1))+1</definedName>
    <definedName name="MarSun1_1_1_1" localSheetId="1">DATEVALUE("3/1/"&amp;CalendarYear_1_1)-WEEKDAY(DATEVALUE("3/1/"&amp;CalendarYear_1_1))+1</definedName>
    <definedName name="MarSun1_1_1_1">DATEVALUE("3/1/"&amp;CalendarYear_1_1)-WEEKDAY(DATEVALUE("3/1/"&amp;CalendarYear_1_1))+1</definedName>
    <definedName name="MarSun1_2" localSheetId="0">DATEVALUE("3/1/"&amp;myRun19!CalendarYear_2)-WEEKDAY(DATEVALUE("3/1/"&amp;myRun19!CalendarYear_2))+1</definedName>
    <definedName name="MarSun1_2" localSheetId="1">DATEVALUE("3/1/"&amp;'Επεξηγήσεις Προπόνησης'!CalendarYear_2)-WEEKDAY(DATEVALUE("3/1/"&amp;'Επεξηγήσεις Προπόνησης'!CalendarYear_2))+1</definedName>
    <definedName name="MarSun1_2">DATEVALUE("3/1/"&amp;CalendarYear_2)-WEEKDAY(DATEVALUE("3/1/"&amp;CalendarYear_2))+1</definedName>
    <definedName name="MarSun1_3" localSheetId="0">DATEVALUE("3/1/"&amp;CalendarYear_3)-WEEKDAY(DATEVALUE("3/1/"&amp;CalendarYear_3))+1</definedName>
    <definedName name="MarSun1_3" localSheetId="1">DATEVALUE("3/1/"&amp;'Επεξηγήσεις Προπόνησης'!CalendarYear_3)-WEEKDAY(DATEVALUE("3/1/"&amp;'Επεξηγήσεις Προπόνησης'!CalendarYear_3))+1</definedName>
    <definedName name="MarSun1_3">DATEVALUE("3/1/"&amp;CalendarYear_3)-WEEKDAY(DATEVALUE("3/1/"&amp;CalendarYear_3))+1</definedName>
    <definedName name="MarSun1_4" localSheetId="0">DATEVALUE("3/1/"&amp;CalendarYear_4)-WEEKDAY(DATEVALUE("3/1/"&amp;CalendarYear_4))+1</definedName>
    <definedName name="MarSun1_4" localSheetId="1">DATEVALUE("3/1/"&amp;'Επεξηγήσεις Προπόνησης'!CalendarYear_4)-WEEKDAY(DATEVALUE("3/1/"&amp;'Επεξηγήσεις Προπόνησης'!CalendarYear_4))+1</definedName>
    <definedName name="MarSun1_4">DATEVALUE("3/1/"&amp;CalendarYear_4)-WEEKDAY(DATEVALUE("3/1/"&amp;CalendarYear_4))+1</definedName>
    <definedName name="MaySun1" localSheetId="0">DATEVALUE("5/1/"&amp;CalendarYear)-WEEKDAY(DATEVALUE("5/1/"&amp;CalendarYear))+1</definedName>
    <definedName name="MaySun1" localSheetId="1">DATEVALUE("5/1/"&amp;'Επεξηγήσεις Προπόνησης'!CalendarYear)-WEEKDAY(DATEVALUE("5/1/"&amp;'Επεξηγήσεις Προπόνησης'!CalendarYear))+1</definedName>
    <definedName name="MaySun1" localSheetId="2">DATEVALUE("5/1/"&amp;Σημειώσεις!CalendarYear)-WEEKDAY(DATEVALUE("5/1/"&amp;Σημειώσεις!CalendarYear))+1</definedName>
    <definedName name="MaySun1">DATEVALUE("5/1/"&amp;CalendarYear)-WEEKDAY(DATEVALUE("5/1/"&amp;CalendarYear))+1</definedName>
    <definedName name="MaySun1_1" localSheetId="0">DATEVALUE("5/1/"&amp;CalendarYear_1)-WEEKDAY(DATEVALUE("5/1/"&amp;CalendarYear_1))+1</definedName>
    <definedName name="MaySun1_1" localSheetId="1">DATEVALUE("5/1/"&amp;'Επεξηγήσεις Προπόνησης'!CalendarYear_1)-WEEKDAY(DATEVALUE("5/1/"&amp;'Επεξηγήσεις Προπόνησης'!CalendarYear_1))+1</definedName>
    <definedName name="MaySun1_1">DATEVALUE("5/1/"&amp;CalendarYear_1)-WEEKDAY(DATEVALUE("5/1/"&amp;CalendarYear_1))+1</definedName>
    <definedName name="MaySun1_1_1">DATEVALUE("5/1/"&amp;"notes!calendaryear")-WEEKDAY(DATEVALUE("5/1/"&amp;"notes!calendaryear"))+1</definedName>
    <definedName name="MaySun1_1_1_1" localSheetId="0">DATEVALUE("5/1/"&amp;CalendarYear_1_1)-WEEKDAY(DATEVALUE("5/1/"&amp;CalendarYear_1_1))+1</definedName>
    <definedName name="MaySun1_1_1_1" localSheetId="1">DATEVALUE("5/1/"&amp;CalendarYear_1_1)-WEEKDAY(DATEVALUE("5/1/"&amp;CalendarYear_1_1))+1</definedName>
    <definedName name="MaySun1_1_1_1">DATEVALUE("5/1/"&amp;CalendarYear_1_1)-WEEKDAY(DATEVALUE("5/1/"&amp;CalendarYear_1_1))+1</definedName>
    <definedName name="MaySun1_2" localSheetId="0">DATEVALUE("5/1/"&amp;myRun19!CalendarYear_2)-WEEKDAY(DATEVALUE("5/1/"&amp;myRun19!CalendarYear_2))+1</definedName>
    <definedName name="MaySun1_2" localSheetId="1">DATEVALUE("5/1/"&amp;'Επεξηγήσεις Προπόνησης'!CalendarYear_2)-WEEKDAY(DATEVALUE("5/1/"&amp;'Επεξηγήσεις Προπόνησης'!CalendarYear_2))+1</definedName>
    <definedName name="MaySun1_2">DATEVALUE("5/1/"&amp;CalendarYear_2)-WEEKDAY(DATEVALUE("5/1/"&amp;CalendarYear_2))+1</definedName>
    <definedName name="MaySun1_3" localSheetId="0">DATEVALUE("5/1/"&amp;CalendarYear_3)-WEEKDAY(DATEVALUE("5/1/"&amp;CalendarYear_3))+1</definedName>
    <definedName name="MaySun1_3" localSheetId="1">DATEVALUE("5/1/"&amp;'Επεξηγήσεις Προπόνησης'!CalendarYear_3)-WEEKDAY(DATEVALUE("5/1/"&amp;'Επεξηγήσεις Προπόνησης'!CalendarYear_3))+1</definedName>
    <definedName name="MaySun1_3">DATEVALUE("5/1/"&amp;CalendarYear_3)-WEEKDAY(DATEVALUE("5/1/"&amp;CalendarYear_3))+1</definedName>
    <definedName name="MaySun1_4" localSheetId="0">DATEVALUE("5/1/"&amp;CalendarYear_4)-WEEKDAY(DATEVALUE("5/1/"&amp;CalendarYear_4))+1</definedName>
    <definedName name="MaySun1_4" localSheetId="1">DATEVALUE("5/1/"&amp;'Επεξηγήσεις Προπόνησης'!CalendarYear_4)-WEEKDAY(DATEVALUE("5/1/"&amp;'Επεξηγήσεις Προπόνησης'!CalendarYear_4))+1</definedName>
    <definedName name="MaySun1_4">DATEVALUE("5/1/"&amp;CalendarYear_4)-WEEKDAY(DATEVALUE("5/1/"&amp;CalendarYear_4))+1</definedName>
    <definedName name="NovSun1" localSheetId="0">DATEVALUE("11/1/"&amp;CalendarYear)-WEEKDAY(DATEVALUE("11/1/"&amp;CalendarYear))+1</definedName>
    <definedName name="NovSun1" localSheetId="1">DATEVALUE("11/1/"&amp;'Επεξηγήσεις Προπόνησης'!CalendarYear)-WEEKDAY(DATEVALUE("11/1/"&amp;'Επεξηγήσεις Προπόνησης'!CalendarYear))+1</definedName>
    <definedName name="NovSun1" localSheetId="2">DATEVALUE("11/1/"&amp;Σημειώσεις!CalendarYear)-WEEKDAY(DATEVALUE("11/1/"&amp;Σημειώσεις!CalendarYear))+1</definedName>
    <definedName name="NovSun1">DATEVALUE("11/1/"&amp;CalendarYear)-WEEKDAY(DATEVALUE("11/1/"&amp;CalendarYear))+1</definedName>
    <definedName name="NovSun1_1" localSheetId="0">DATEVALUE("11/1/"&amp;CalendarYear_1)-WEEKDAY(DATEVALUE("11/1/"&amp;CalendarYear_1))+1</definedName>
    <definedName name="NovSun1_1" localSheetId="1">DATEVALUE("11/1/"&amp;'Επεξηγήσεις Προπόνησης'!CalendarYear_1)-WEEKDAY(DATEVALUE("11/1/"&amp;'Επεξηγήσεις Προπόνησης'!CalendarYear_1))+1</definedName>
    <definedName name="NovSun1_1">DATEVALUE("11/1/"&amp;CalendarYear_1)-WEEKDAY(DATEVALUE("11/1/"&amp;CalendarYear_1))+1</definedName>
    <definedName name="NovSun1_1_1">DATEVALUE("11/1/"&amp;"notes!calendaryear")-WEEKDAY(DATEVALUE("11/1/"&amp;"notes!calendaryear"))+1</definedName>
    <definedName name="NovSun1_1_1_1" localSheetId="0">DATEVALUE("11/1/"&amp;CalendarYear_1_1)-WEEKDAY(DATEVALUE("11/1/"&amp;CalendarYear_1_1))+1</definedName>
    <definedName name="NovSun1_1_1_1" localSheetId="1">DATEVALUE("11/1/"&amp;CalendarYear_1_1)-WEEKDAY(DATEVALUE("11/1/"&amp;CalendarYear_1_1))+1</definedName>
    <definedName name="NovSun1_1_1_1">DATEVALUE("11/1/"&amp;CalendarYear_1_1)-WEEKDAY(DATEVALUE("11/1/"&amp;CalendarYear_1_1))+1</definedName>
    <definedName name="NovSun1_2" localSheetId="0">DATEVALUE("11/1/"&amp;myRun19!CalendarYear_2)-WEEKDAY(DATEVALUE("11/1/"&amp;myRun19!CalendarYear_2))+1</definedName>
    <definedName name="NovSun1_2" localSheetId="1">DATEVALUE("11/1/"&amp;'Επεξηγήσεις Προπόνησης'!CalendarYear_2)-WEEKDAY(DATEVALUE("11/1/"&amp;'Επεξηγήσεις Προπόνησης'!CalendarYear_2))+1</definedName>
    <definedName name="NovSun1_2">DATEVALUE("11/1/"&amp;CalendarYear_2)-WEEKDAY(DATEVALUE("11/1/"&amp;CalendarYear_2))+1</definedName>
    <definedName name="NovSun1_3" localSheetId="0">DATEVALUE("11/1/"&amp;CalendarYear_3)-WEEKDAY(DATEVALUE("11/1/"&amp;CalendarYear_3))+1</definedName>
    <definedName name="NovSun1_3" localSheetId="1">DATEVALUE("11/1/"&amp;'Επεξηγήσεις Προπόνησης'!CalendarYear_3)-WEEKDAY(DATEVALUE("11/1/"&amp;'Επεξηγήσεις Προπόνησης'!CalendarYear_3))+1</definedName>
    <definedName name="NovSun1_3">DATEVALUE("11/1/"&amp;CalendarYear_3)-WEEKDAY(DATEVALUE("11/1/"&amp;CalendarYear_3))+1</definedName>
    <definedName name="NovSun1_4" localSheetId="0">DATEVALUE("11/1/"&amp;CalendarYear_4)-WEEKDAY(DATEVALUE("11/1/"&amp;CalendarYear_4))+1</definedName>
    <definedName name="NovSun1_4" localSheetId="1">DATEVALUE("11/1/"&amp;'Επεξηγήσεις Προπόνησης'!CalendarYear_4)-WEEKDAY(DATEVALUE("11/1/"&amp;'Επεξηγήσεις Προπόνησης'!CalendarYear_4))+1</definedName>
    <definedName name="NovSun1_4">DATEVALUE("11/1/"&amp;CalendarYear_4)-WEEKDAY(DATEVALUE("11/1/"&amp;CalendarYear_4))+1</definedName>
    <definedName name="OctSun1" localSheetId="0">DATEVALUE("10/1/"&amp;CalendarYear)-WEEKDAY(DATEVALUE("10/1/"&amp;CalendarYear))+1</definedName>
    <definedName name="OctSun1" localSheetId="1">DATEVALUE("10/1/"&amp;'Επεξηγήσεις Προπόνησης'!CalendarYear)-WEEKDAY(DATEVALUE("10/1/"&amp;'Επεξηγήσεις Προπόνησης'!CalendarYear))+1</definedName>
    <definedName name="OctSun1" localSheetId="2">DATEVALUE("10/1/"&amp;Σημειώσεις!CalendarYear)-WEEKDAY(DATEVALUE("10/1/"&amp;Σημειώσεις!CalendarYear))+1</definedName>
    <definedName name="OctSun1">DATEVALUE("10/1/"&amp;CalendarYear)-WEEKDAY(DATEVALUE("10/1/"&amp;CalendarYear))+1</definedName>
    <definedName name="OctSun1_1" localSheetId="0">DATEVALUE("10/1/"&amp;CalendarYear_1)-WEEKDAY(DATEVALUE("10/1/"&amp;CalendarYear_1))+1</definedName>
    <definedName name="OctSun1_1" localSheetId="1">DATEVALUE("10/1/"&amp;'Επεξηγήσεις Προπόνησης'!CalendarYear_1)-WEEKDAY(DATEVALUE("10/1/"&amp;'Επεξηγήσεις Προπόνησης'!CalendarYear_1))+1</definedName>
    <definedName name="OctSun1_1">DATEVALUE("10/1/"&amp;CalendarYear_1)-WEEKDAY(DATEVALUE("10/1/"&amp;CalendarYear_1))+1</definedName>
    <definedName name="OctSun1_1_1">DATEVALUE("10/1/"&amp;"notes!calendaryear")-WEEKDAY(DATEVALUE("10/1/"&amp;"notes!calendaryear"))+1</definedName>
    <definedName name="OctSun1_1_1_1" localSheetId="0">DATEVALUE("10/1/"&amp;CalendarYear_1_1)-WEEKDAY(DATEVALUE("10/1/"&amp;CalendarYear_1_1))+1</definedName>
    <definedName name="OctSun1_1_1_1" localSheetId="1">DATEVALUE("10/1/"&amp;CalendarYear_1_1)-WEEKDAY(DATEVALUE("10/1/"&amp;CalendarYear_1_1))+1</definedName>
    <definedName name="OctSun1_1_1_1">DATEVALUE("10/1/"&amp;CalendarYear_1_1)-WEEKDAY(DATEVALUE("10/1/"&amp;CalendarYear_1_1))+1</definedName>
    <definedName name="OctSun1_2" localSheetId="0">DATEVALUE("10/1/"&amp;myRun19!CalendarYear_2)-WEEKDAY(DATEVALUE("10/1/"&amp;myRun19!CalendarYear_2))+1</definedName>
    <definedName name="OctSun1_2" localSheetId="1">DATEVALUE("10/1/"&amp;'Επεξηγήσεις Προπόνησης'!CalendarYear_2)-WEEKDAY(DATEVALUE("10/1/"&amp;'Επεξηγήσεις Προπόνησης'!CalendarYear_2))+1</definedName>
    <definedName name="OctSun1_2">DATEVALUE("10/1/"&amp;CalendarYear_2)-WEEKDAY(DATEVALUE("10/1/"&amp;CalendarYear_2))+1</definedName>
    <definedName name="OctSun1_3" localSheetId="0">DATEVALUE("10/1/"&amp;CalendarYear_3)-WEEKDAY(DATEVALUE("10/1/"&amp;CalendarYear_3))+1</definedName>
    <definedName name="OctSun1_3" localSheetId="1">DATEVALUE("10/1/"&amp;'Επεξηγήσεις Προπόνησης'!CalendarYear_3)-WEEKDAY(DATEVALUE("10/1/"&amp;'Επεξηγήσεις Προπόνησης'!CalendarYear_3))+1</definedName>
    <definedName name="OctSun1_3">DATEVALUE("10/1/"&amp;CalendarYear_3)-WEEKDAY(DATEVALUE("10/1/"&amp;CalendarYear_3))+1</definedName>
    <definedName name="OctSun1_4" localSheetId="0">DATEVALUE("10/1/"&amp;CalendarYear_4)-WEEKDAY(DATEVALUE("10/1/"&amp;CalendarYear_4))+1</definedName>
    <definedName name="OctSun1_4" localSheetId="1">DATEVALUE("10/1/"&amp;'Επεξηγήσεις Προπόνησης'!CalendarYear_4)-WEEKDAY(DATEVALUE("10/1/"&amp;'Επεξηγήσεις Προπόνησης'!CalendarYear_4))+1</definedName>
    <definedName name="OctSun1_4">DATEVALUE("10/1/"&amp;CalendarYear_4)-WEEKDAY(DATEVALUE("10/1/"&amp;CalendarYear_4))+1</definedName>
    <definedName name="pinelopi" localSheetId="0">#REF!</definedName>
    <definedName name="pinelopi" localSheetId="1">#REF!</definedName>
    <definedName name="pinelopi" localSheetId="2">#REF!</definedName>
    <definedName name="pinelopi">#REF!</definedName>
    <definedName name="_xlnm.Print_Area" localSheetId="1">'Επεξηγήσεις Προπόνησης'!$B$2:$D$24</definedName>
    <definedName name="_xlnm.Print_Area">NA()</definedName>
    <definedName name="SepSun1" localSheetId="0">DATEVALUE("9/1/"&amp;CalendarYear)-WEEKDAY(DATEVALUE("9/1/"&amp;CalendarYear))+1</definedName>
    <definedName name="SepSun1" localSheetId="1">DATEVALUE("9/1/"&amp;'Επεξηγήσεις Προπόνησης'!CalendarYear)-WEEKDAY(DATEVALUE("9/1/"&amp;'Επεξηγήσεις Προπόνησης'!CalendarYear))+1</definedName>
    <definedName name="SepSun1" localSheetId="2">DATEVALUE("9/1/"&amp;Σημειώσεις!CalendarYear)-WEEKDAY(DATEVALUE("9/1/"&amp;Σημειώσεις!CalendarYear))+1</definedName>
    <definedName name="SepSun1">DATEVALUE("9/1/"&amp;CalendarYear)-WEEKDAY(DATEVALUE("9/1/"&amp;CalendarYear))+1</definedName>
    <definedName name="SepSun1_1" localSheetId="0">DATEVALUE("9/1/"&amp;CalendarYear_1)-WEEKDAY(DATEVALUE("9/1/"&amp;CalendarYear_1))+1</definedName>
    <definedName name="SepSun1_1" localSheetId="1">DATEVALUE("9/1/"&amp;'Επεξηγήσεις Προπόνησης'!CalendarYear_1)-WEEKDAY(DATEVALUE("9/1/"&amp;'Επεξηγήσεις Προπόνησης'!CalendarYear_1))+1</definedName>
    <definedName name="SepSun1_1">DATEVALUE("9/1/"&amp;CalendarYear_1)-WEEKDAY(DATEVALUE("9/1/"&amp;CalendarYear_1))+1</definedName>
    <definedName name="SepSun1_1_1">DATEVALUE("9/1/"&amp;"notes!calendaryear")-WEEKDAY(DATEVALUE("9/1/"&amp;"notes!calendaryear"))+1</definedName>
    <definedName name="SepSun1_1_1_1" localSheetId="0">DATEVALUE("9/1/"&amp;CalendarYear_1_1)-WEEKDAY(DATEVALUE("9/1/"&amp;CalendarYear_1_1))+1</definedName>
    <definedName name="SepSun1_1_1_1" localSheetId="1">DATEVALUE("9/1/"&amp;CalendarYear_1_1)-WEEKDAY(DATEVALUE("9/1/"&amp;CalendarYear_1_1))+1</definedName>
    <definedName name="SepSun1_1_1_1">DATEVALUE("9/1/"&amp;CalendarYear_1_1)-WEEKDAY(DATEVALUE("9/1/"&amp;CalendarYear_1_1))+1</definedName>
    <definedName name="SepSun1_2" localSheetId="0">DATEVALUE("9/1/"&amp;myRun19!CalendarYear_2)-WEEKDAY(DATEVALUE("9/1/"&amp;myRun19!CalendarYear_2))+1</definedName>
    <definedName name="SepSun1_2" localSheetId="1">DATEVALUE("9/1/"&amp;'Επεξηγήσεις Προπόνησης'!CalendarYear_2)-WEEKDAY(DATEVALUE("9/1/"&amp;'Επεξηγήσεις Προπόνησης'!CalendarYear_2))+1</definedName>
    <definedName name="SepSun1_2">DATEVALUE("9/1/"&amp;CalendarYear_2)-WEEKDAY(DATEVALUE("9/1/"&amp;CalendarYear_2))+1</definedName>
    <definedName name="SepSun1_3" localSheetId="0">DATEVALUE("9/1/"&amp;CalendarYear_3)-WEEKDAY(DATEVALUE("9/1/"&amp;CalendarYear_3))+1</definedName>
    <definedName name="SepSun1_3" localSheetId="1">DATEVALUE("9/1/"&amp;'Επεξηγήσεις Προπόνησης'!CalendarYear_3)-WEEKDAY(DATEVALUE("9/1/"&amp;'Επεξηγήσεις Προπόνησης'!CalendarYear_3))+1</definedName>
    <definedName name="SepSun1_3">DATEVALUE("9/1/"&amp;CalendarYear_3)-WEEKDAY(DATEVALUE("9/1/"&amp;CalendarYear_3))+1</definedName>
    <definedName name="SepSun1_4" localSheetId="0">DATEVALUE("9/1/"&amp;CalendarYear_4)-WEEKDAY(DATEVALUE("9/1/"&amp;CalendarYear_4))+1</definedName>
    <definedName name="SepSun1_4" localSheetId="1">DATEVALUE("9/1/"&amp;'Επεξηγήσεις Προπόνησης'!CalendarYear_4)-WEEKDAY(DATEVALUE("9/1/"&amp;'Επεξηγήσεις Προπόνησης'!CalendarYear_4))+1</definedName>
    <definedName name="SepSun1_4">DATEVALUE("9/1/"&amp;CalendarYear_4)-WEEKDAY(DATEVALUE("9/1/"&amp;CalendarYear_4))+1</definedName>
    <definedName name="Year" localSheetId="1">#REF!</definedName>
    <definedName name="Year" localSheetId="2">#REF!</definedName>
    <definedName name="Year">#REF!</definedName>
    <definedName name="Year_1" localSheetId="1">#REF!</definedName>
    <definedName name="Year_1">#REF!</definedName>
    <definedName name="Year_1_1">"#REF!"</definedName>
    <definedName name="Year_1_1_1">"#REF!"</definedName>
    <definedName name="Year_2" localSheetId="0">#REF!</definedName>
    <definedName name="Year_2" localSheetId="1">#REF!</definedName>
    <definedName name="Year_2">#REF!</definedName>
    <definedName name="Year_3" localSheetId="1">#REF!</definedName>
    <definedName name="Year_3">#REF!</definedName>
    <definedName name="Year_4" localSheetId="1">#REF!</definedName>
    <definedName name="Year_4">#REF!</definedName>
  </definedNames>
  <calcPr calcId="140001" concurrentCalc="0"/>
  <extLst>
    <ext xmlns:mx="http://schemas.microsoft.com/office/mac/excel/2008/main" uri="{7523E5D3-25F3-A5E0-1632-64F254C22452}">
      <mx:ArchID Flags="2"/>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27" i="17" l="1"/>
  <c r="S25" i="17"/>
  <c r="S26" i="17"/>
  <c r="S28" i="17"/>
  <c r="S17" i="17"/>
  <c r="S9" i="17"/>
  <c r="S10" i="17"/>
  <c r="S14" i="17"/>
  <c r="S7" i="17"/>
  <c r="S6" i="17"/>
  <c r="S8" i="17"/>
  <c r="S15" i="17"/>
  <c r="S11" i="17"/>
  <c r="S12" i="17"/>
  <c r="S13" i="17"/>
  <c r="S16" i="17"/>
  <c r="S18" i="17"/>
  <c r="S19" i="17"/>
  <c r="S20" i="17"/>
  <c r="S21" i="17"/>
  <c r="S22" i="17"/>
  <c r="S23" i="17"/>
  <c r="S24" i="17"/>
  <c r="S29" i="17"/>
  <c r="S30" i="17"/>
  <c r="S31" i="17"/>
  <c r="S32" i="17"/>
  <c r="S33" i="17"/>
  <c r="S34" i="17"/>
  <c r="S35" i="17"/>
  <c r="D6" i="17"/>
  <c r="B4" i="6"/>
  <c r="S36" i="17"/>
  <c r="S37" i="17"/>
  <c r="S38" i="17"/>
  <c r="S39" i="17"/>
  <c r="S40" i="17"/>
  <c r="S41" i="17"/>
  <c r="S42" i="17"/>
  <c r="S43" i="17"/>
  <c r="S44" i="17"/>
  <c r="S45" i="17"/>
  <c r="S46" i="17"/>
  <c r="S47" i="17"/>
  <c r="S48" i="17"/>
  <c r="S49" i="17"/>
  <c r="S50" i="17"/>
  <c r="S51" i="17"/>
  <c r="S52" i="17"/>
  <c r="S53" i="17"/>
  <c r="S54" i="17"/>
  <c r="S55" i="17"/>
  <c r="S56" i="17"/>
  <c r="S57" i="17"/>
  <c r="C7" i="17"/>
  <c r="C8"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A3" i="15"/>
  <c r="B2" i="15"/>
  <c r="C2" i="15"/>
  <c r="C6" i="14"/>
  <c r="Z6" i="14"/>
  <c r="T10" i="17"/>
  <c r="T7" i="17"/>
  <c r="T6" i="17"/>
  <c r="T9" i="17"/>
  <c r="K6" i="14"/>
  <c r="M6" i="14"/>
  <c r="C7" i="14"/>
  <c r="J7" i="14"/>
  <c r="R6" i="14"/>
  <c r="AC6" i="14"/>
  <c r="V6" i="14"/>
  <c r="D7" i="17"/>
  <c r="Q6" i="14"/>
  <c r="G6" i="14"/>
  <c r="E6" i="14"/>
  <c r="T12" i="17"/>
  <c r="T11" i="17"/>
  <c r="S7" i="14"/>
  <c r="F7" i="14"/>
  <c r="Y7" i="14"/>
  <c r="M7" i="14"/>
  <c r="AB7" i="14"/>
  <c r="L7" i="14"/>
  <c r="D8" i="17"/>
  <c r="C9" i="17"/>
  <c r="T44" i="17"/>
  <c r="T16" i="17"/>
  <c r="T34" i="17"/>
  <c r="T39" i="17"/>
  <c r="T42" i="17"/>
  <c r="T29" i="17"/>
  <c r="T57" i="17"/>
  <c r="T35" i="17"/>
  <c r="T54" i="17"/>
  <c r="T32" i="17"/>
  <c r="T30" i="17"/>
  <c r="T38" i="17"/>
  <c r="T55" i="17"/>
  <c r="T22" i="17"/>
  <c r="T49" i="17"/>
  <c r="T24" i="17"/>
  <c r="T43" i="17"/>
  <c r="T23" i="17"/>
  <c r="T48" i="17"/>
  <c r="T41" i="17"/>
  <c r="T37" i="17"/>
  <c r="T25" i="17"/>
  <c r="T51" i="17"/>
  <c r="T19" i="17"/>
  <c r="T21" i="17"/>
  <c r="T46" i="17"/>
  <c r="T36" i="17"/>
  <c r="T40" i="17"/>
  <c r="T26" i="17"/>
  <c r="T17" i="17"/>
  <c r="T45" i="17"/>
  <c r="T28" i="17"/>
  <c r="X7" i="14"/>
  <c r="W7" i="14"/>
  <c r="AA7" i="14"/>
  <c r="T7" i="14"/>
  <c r="AC7" i="14"/>
  <c r="N7" i="14"/>
  <c r="I7" i="14"/>
  <c r="V7" i="14"/>
  <c r="U7" i="14"/>
  <c r="AD7" i="14"/>
  <c r="O7" i="14"/>
  <c r="C8" i="14"/>
  <c r="E7" i="14"/>
  <c r="Z7" i="14"/>
  <c r="K7" i="14"/>
  <c r="Q7" i="14"/>
  <c r="P7" i="14"/>
  <c r="R7" i="14"/>
  <c r="D7" i="14"/>
  <c r="B7" i="14"/>
  <c r="G7" i="14"/>
  <c r="H7" i="14"/>
  <c r="W6" i="14"/>
  <c r="U6" i="14"/>
  <c r="AB6" i="14"/>
  <c r="T6" i="14"/>
  <c r="D6" i="14"/>
  <c r="B6" i="14"/>
  <c r="P6" i="14"/>
  <c r="X6" i="14"/>
  <c r="J6" i="14"/>
  <c r="O6" i="14"/>
  <c r="F6" i="14"/>
  <c r="AD6" i="14"/>
  <c r="L6" i="14"/>
  <c r="T8" i="17"/>
  <c r="T20" i="17"/>
  <c r="T18" i="17"/>
  <c r="T13" i="17"/>
  <c r="T56" i="17"/>
  <c r="T53" i="17"/>
  <c r="T27" i="17"/>
  <c r="T31" i="17"/>
  <c r="T52" i="17"/>
  <c r="T50" i="17"/>
  <c r="T33" i="17"/>
  <c r="T14" i="17"/>
  <c r="T15" i="17"/>
  <c r="T47" i="17"/>
  <c r="AA6" i="14"/>
  <c r="Y6" i="14"/>
  <c r="I6" i="14"/>
  <c r="S6" i="14"/>
  <c r="H6" i="14"/>
  <c r="N6" i="14"/>
  <c r="P8" i="14"/>
  <c r="C9" i="14"/>
  <c r="V8" i="14"/>
  <c r="X8" i="14"/>
  <c r="S8" i="14"/>
  <c r="Y8" i="14"/>
  <c r="K8" i="14"/>
  <c r="G8" i="14"/>
  <c r="N8" i="14"/>
  <c r="AA8" i="14"/>
  <c r="AC8" i="14"/>
  <c r="L8" i="14"/>
  <c r="O8" i="14"/>
  <c r="Q8" i="14"/>
  <c r="H8" i="14"/>
  <c r="F8" i="14"/>
  <c r="D8" i="14"/>
  <c r="B8" i="14"/>
  <c r="Z8" i="14"/>
  <c r="W8" i="14"/>
  <c r="AB8" i="14"/>
  <c r="T8" i="14"/>
  <c r="AD8" i="14"/>
  <c r="M8" i="14"/>
  <c r="J8" i="14"/>
  <c r="R8" i="14"/>
  <c r="E8" i="14"/>
  <c r="I8" i="14"/>
  <c r="U8" i="14"/>
  <c r="D9" i="17"/>
  <c r="C10" i="17"/>
  <c r="G9" i="14"/>
  <c r="R9" i="14"/>
  <c r="K9" i="14"/>
  <c r="L9" i="14"/>
  <c r="E9" i="14"/>
  <c r="AB9" i="14"/>
  <c r="D9" i="14"/>
  <c r="B9" i="14"/>
  <c r="F9" i="14"/>
  <c r="M9" i="14"/>
  <c r="T9" i="14"/>
  <c r="Q9" i="14"/>
  <c r="J9" i="14"/>
  <c r="O9" i="14"/>
  <c r="Z9" i="14"/>
  <c r="AD9" i="14"/>
  <c r="I9" i="14"/>
  <c r="Y9" i="14"/>
  <c r="W9" i="14"/>
  <c r="V9" i="14"/>
  <c r="H9" i="14"/>
  <c r="AC9" i="14"/>
  <c r="P9" i="14"/>
  <c r="S9" i="14"/>
  <c r="X9" i="14"/>
  <c r="C10" i="14"/>
  <c r="N9" i="14"/>
  <c r="U9" i="14"/>
  <c r="AA9" i="14"/>
  <c r="C11" i="17"/>
  <c r="D10" i="17"/>
  <c r="C12" i="17"/>
  <c r="D11" i="17"/>
  <c r="K10" i="14"/>
  <c r="R10" i="14"/>
  <c r="G10" i="14"/>
  <c r="Q10" i="14"/>
  <c r="J10" i="14"/>
  <c r="AA10" i="14"/>
  <c r="AD10" i="14"/>
  <c r="Z10" i="14"/>
  <c r="C11" i="14"/>
  <c r="X10" i="14"/>
  <c r="O10" i="14"/>
  <c r="I10" i="14"/>
  <c r="U10" i="14"/>
  <c r="Y10" i="14"/>
  <c r="AC10" i="14"/>
  <c r="E10" i="14"/>
  <c r="T10" i="14"/>
  <c r="W10" i="14"/>
  <c r="F10" i="14"/>
  <c r="D10" i="14"/>
  <c r="B10" i="14"/>
  <c r="S10" i="14"/>
  <c r="L10" i="14"/>
  <c r="AB10" i="14"/>
  <c r="N10" i="14"/>
  <c r="V10" i="14"/>
  <c r="P10" i="14"/>
  <c r="M10" i="14"/>
  <c r="H10" i="14"/>
  <c r="C13" i="17"/>
  <c r="D12" i="17"/>
  <c r="P11" i="14"/>
  <c r="AB11" i="14"/>
  <c r="C12" i="14"/>
  <c r="E11" i="14"/>
  <c r="H11" i="14"/>
  <c r="S11" i="14"/>
  <c r="U11" i="14"/>
  <c r="J11" i="14"/>
  <c r="X11" i="14"/>
  <c r="M11" i="14"/>
  <c r="AA11" i="14"/>
  <c r="Z11" i="14"/>
  <c r="W11" i="14"/>
  <c r="L11" i="14"/>
  <c r="K11" i="14"/>
  <c r="N11" i="14"/>
  <c r="G11" i="14"/>
  <c r="T11" i="14"/>
  <c r="Q11" i="14"/>
  <c r="AC11" i="14"/>
  <c r="D11" i="14"/>
  <c r="B11" i="14"/>
  <c r="R11" i="14"/>
  <c r="Y11" i="14"/>
  <c r="F11" i="14"/>
  <c r="I11" i="14"/>
  <c r="V11" i="14"/>
  <c r="O11" i="14"/>
  <c r="AD11" i="14"/>
  <c r="C14" i="17"/>
  <c r="D13" i="17"/>
  <c r="Y12" i="14"/>
  <c r="W12" i="14"/>
  <c r="U12" i="14"/>
  <c r="N12" i="14"/>
  <c r="V12" i="14"/>
  <c r="X12" i="14"/>
  <c r="F12" i="14"/>
  <c r="Z12" i="14"/>
  <c r="L12" i="14"/>
  <c r="G12" i="14"/>
  <c r="AC12" i="14"/>
  <c r="T12" i="14"/>
  <c r="O12" i="14"/>
  <c r="I12" i="14"/>
  <c r="C13" i="14"/>
  <c r="J12" i="14"/>
  <c r="AB12" i="14"/>
  <c r="AD12" i="14"/>
  <c r="S12" i="14"/>
  <c r="D12" i="14"/>
  <c r="B12" i="14"/>
  <c r="AA12" i="14"/>
  <c r="Q12" i="14"/>
  <c r="R12" i="14"/>
  <c r="P12" i="14"/>
  <c r="K12" i="14"/>
  <c r="M12" i="14"/>
  <c r="H12" i="14"/>
  <c r="E12" i="14"/>
  <c r="S13" i="14"/>
  <c r="C14" i="14"/>
  <c r="AC13" i="14"/>
  <c r="AB13" i="14"/>
  <c r="F13" i="14"/>
  <c r="H13" i="14"/>
  <c r="Z13" i="14"/>
  <c r="N13" i="14"/>
  <c r="K13" i="14"/>
  <c r="D13" i="14"/>
  <c r="B13" i="14"/>
  <c r="M13" i="14"/>
  <c r="R13" i="14"/>
  <c r="I13" i="14"/>
  <c r="V13" i="14"/>
  <c r="X13" i="14"/>
  <c r="Q13" i="14"/>
  <c r="AD13" i="14"/>
  <c r="T13" i="14"/>
  <c r="G13" i="14"/>
  <c r="Y13" i="14"/>
  <c r="P13" i="14"/>
  <c r="E13" i="14"/>
  <c r="AA13" i="14"/>
  <c r="J13" i="14"/>
  <c r="O13" i="14"/>
  <c r="W13" i="14"/>
  <c r="L13" i="14"/>
  <c r="U13" i="14"/>
  <c r="C15" i="17"/>
  <c r="D14" i="17"/>
  <c r="D15" i="17"/>
  <c r="C16" i="17"/>
  <c r="Y14" i="14"/>
  <c r="J14" i="14"/>
  <c r="AD14" i="14"/>
  <c r="AA14" i="14"/>
  <c r="AB14" i="14"/>
  <c r="N14" i="14"/>
  <c r="C15" i="14"/>
  <c r="T14" i="14"/>
  <c r="S14" i="14"/>
  <c r="U14" i="14"/>
  <c r="AC14" i="14"/>
  <c r="P14" i="14"/>
  <c r="F14" i="14"/>
  <c r="D14" i="14"/>
  <c r="B14" i="14"/>
  <c r="Z14" i="14"/>
  <c r="X14" i="14"/>
  <c r="W14" i="14"/>
  <c r="O14" i="14"/>
  <c r="R14" i="14"/>
  <c r="L14" i="14"/>
  <c r="H14" i="14"/>
  <c r="G14" i="14"/>
  <c r="E14" i="14"/>
  <c r="Q14" i="14"/>
  <c r="V14" i="14"/>
  <c r="K14" i="14"/>
  <c r="M14" i="14"/>
  <c r="I14" i="14"/>
  <c r="C17" i="17"/>
  <c r="D16" i="17"/>
  <c r="W15" i="14"/>
  <c r="E15" i="14"/>
  <c r="G15" i="14"/>
  <c r="Z15" i="14"/>
  <c r="X15" i="14"/>
  <c r="K15" i="14"/>
  <c r="V15" i="14"/>
  <c r="L15" i="14"/>
  <c r="Q15" i="14"/>
  <c r="T15" i="14"/>
  <c r="N15" i="14"/>
  <c r="AB15" i="14"/>
  <c r="M15" i="14"/>
  <c r="Y15" i="14"/>
  <c r="O15" i="14"/>
  <c r="H15" i="14"/>
  <c r="F15" i="14"/>
  <c r="AD15" i="14"/>
  <c r="S15" i="14"/>
  <c r="C16" i="14"/>
  <c r="R15" i="14"/>
  <c r="D15" i="14"/>
  <c r="B15" i="14"/>
  <c r="AA15" i="14"/>
  <c r="I15" i="14"/>
  <c r="P15" i="14"/>
  <c r="J15" i="14"/>
  <c r="U15" i="14"/>
  <c r="AC15" i="14"/>
  <c r="AA16" i="14"/>
  <c r="U16" i="14"/>
  <c r="O16" i="14"/>
  <c r="T16" i="14"/>
  <c r="E16" i="14"/>
  <c r="V16" i="14"/>
  <c r="J16" i="14"/>
  <c r="AD16" i="14"/>
  <c r="AC16" i="14"/>
  <c r="S16" i="14"/>
  <c r="Q16" i="14"/>
  <c r="M16" i="14"/>
  <c r="R16" i="14"/>
  <c r="W16" i="14"/>
  <c r="L16" i="14"/>
  <c r="C17" i="14"/>
  <c r="AB16" i="14"/>
  <c r="X16" i="14"/>
  <c r="N16" i="14"/>
  <c r="P16" i="14"/>
  <c r="I16" i="14"/>
  <c r="G16" i="14"/>
  <c r="Z16" i="14"/>
  <c r="H16" i="14"/>
  <c r="F16" i="14"/>
  <c r="D16" i="14"/>
  <c r="B16" i="14"/>
  <c r="K16" i="14"/>
  <c r="Y16" i="14"/>
  <c r="C18" i="17"/>
  <c r="D17" i="17"/>
  <c r="D18" i="17"/>
  <c r="C19" i="17"/>
  <c r="Q17" i="14"/>
  <c r="H17" i="14"/>
  <c r="L17" i="14"/>
  <c r="U17" i="14"/>
  <c r="T17" i="14"/>
  <c r="M17" i="14"/>
  <c r="G17" i="14"/>
  <c r="R17" i="14"/>
  <c r="AC17" i="14"/>
  <c r="K17" i="14"/>
  <c r="E17" i="14"/>
  <c r="O17" i="14"/>
  <c r="V17" i="14"/>
  <c r="X17" i="14"/>
  <c r="J17" i="14"/>
  <c r="C18" i="14"/>
  <c r="I17" i="14"/>
  <c r="F17" i="14"/>
  <c r="P17" i="14"/>
  <c r="W17" i="14"/>
  <c r="AD17" i="14"/>
  <c r="Z17" i="14"/>
  <c r="Y17" i="14"/>
  <c r="S17" i="14"/>
  <c r="D17" i="14"/>
  <c r="B17" i="14"/>
  <c r="AB17" i="14"/>
  <c r="N17" i="14"/>
  <c r="AA17" i="14"/>
  <c r="T18" i="14"/>
  <c r="R18" i="14"/>
  <c r="J18" i="14"/>
  <c r="D18" i="14"/>
  <c r="B18" i="14"/>
  <c r="AB18" i="14"/>
  <c r="W18" i="14"/>
  <c r="X18" i="14"/>
  <c r="N18" i="14"/>
  <c r="U18" i="14"/>
  <c r="Z18" i="14"/>
  <c r="P18" i="14"/>
  <c r="AC18" i="14"/>
  <c r="G18" i="14"/>
  <c r="V18" i="14"/>
  <c r="E18" i="14"/>
  <c r="Q18" i="14"/>
  <c r="M18" i="14"/>
  <c r="F18" i="14"/>
  <c r="Y18" i="14"/>
  <c r="L18" i="14"/>
  <c r="AD18" i="14"/>
  <c r="S18" i="14"/>
  <c r="C19" i="14"/>
  <c r="I18" i="14"/>
  <c r="K18" i="14"/>
  <c r="H18" i="14"/>
  <c r="AA18" i="14"/>
  <c r="O18" i="14"/>
  <c r="D19" i="17"/>
  <c r="C20" i="17"/>
  <c r="W19" i="14"/>
  <c r="AA19" i="14"/>
  <c r="S19" i="14"/>
  <c r="G19" i="14"/>
  <c r="R19" i="14"/>
  <c r="M19" i="14"/>
  <c r="Q19" i="14"/>
  <c r="L19" i="14"/>
  <c r="N19" i="14"/>
  <c r="E19" i="14"/>
  <c r="O19" i="14"/>
  <c r="X19" i="14"/>
  <c r="P19" i="14"/>
  <c r="Y19" i="14"/>
  <c r="Z19" i="14"/>
  <c r="U19" i="14"/>
  <c r="T19" i="14"/>
  <c r="V19" i="14"/>
  <c r="I19" i="14"/>
  <c r="AD19" i="14"/>
  <c r="H19" i="14"/>
  <c r="D19" i="14"/>
  <c r="B19" i="14"/>
  <c r="AC19" i="14"/>
  <c r="AB19" i="14"/>
  <c r="C20" i="14"/>
  <c r="J19" i="14"/>
  <c r="F19" i="14"/>
  <c r="K19" i="14"/>
  <c r="D20" i="17"/>
  <c r="C21" i="17"/>
  <c r="O20" i="14"/>
  <c r="N20" i="14"/>
  <c r="U20" i="14"/>
  <c r="AC20" i="14"/>
  <c r="F20" i="14"/>
  <c r="K20" i="14"/>
  <c r="G20" i="14"/>
  <c r="R20" i="14"/>
  <c r="V20" i="14"/>
  <c r="L20" i="14"/>
  <c r="P20" i="14"/>
  <c r="I20" i="14"/>
  <c r="W20" i="14"/>
  <c r="H20" i="14"/>
  <c r="M20" i="14"/>
  <c r="Q20" i="14"/>
  <c r="Z20" i="14"/>
  <c r="C21" i="14"/>
  <c r="E20" i="14"/>
  <c r="AB20" i="14"/>
  <c r="J20" i="14"/>
  <c r="AA20" i="14"/>
  <c r="T20" i="14"/>
  <c r="S20" i="14"/>
  <c r="X20" i="14"/>
  <c r="D20" i="14"/>
  <c r="B20" i="14"/>
  <c r="Y20" i="14"/>
  <c r="AD20" i="14"/>
  <c r="C22" i="17"/>
  <c r="D21" i="17"/>
  <c r="C23" i="17"/>
  <c r="D22" i="17"/>
  <c r="O21" i="14"/>
  <c r="E21" i="14"/>
  <c r="G21" i="14"/>
  <c r="S21" i="14"/>
  <c r="Y21" i="14"/>
  <c r="M21" i="14"/>
  <c r="C22" i="14"/>
  <c r="AC21" i="14"/>
  <c r="D21" i="14"/>
  <c r="B21" i="14"/>
  <c r="T21" i="14"/>
  <c r="V21" i="14"/>
  <c r="K21" i="14"/>
  <c r="F21" i="14"/>
  <c r="R21" i="14"/>
  <c r="Z21" i="14"/>
  <c r="L21" i="14"/>
  <c r="N21" i="14"/>
  <c r="W21" i="14"/>
  <c r="J21" i="14"/>
  <c r="I21" i="14"/>
  <c r="U21" i="14"/>
  <c r="Q21" i="14"/>
  <c r="X21" i="14"/>
  <c r="AB21" i="14"/>
  <c r="AD21" i="14"/>
  <c r="P21" i="14"/>
  <c r="H21" i="14"/>
  <c r="AA21" i="14"/>
  <c r="J22" i="14"/>
  <c r="D22" i="14"/>
  <c r="B22" i="14"/>
  <c r="M22" i="14"/>
  <c r="U22" i="14"/>
  <c r="L22" i="14"/>
  <c r="V22" i="14"/>
  <c r="N22" i="14"/>
  <c r="R22" i="14"/>
  <c r="H22" i="14"/>
  <c r="Q22" i="14"/>
  <c r="AC22" i="14"/>
  <c r="W22" i="14"/>
  <c r="AB22" i="14"/>
  <c r="X22" i="14"/>
  <c r="AD22" i="14"/>
  <c r="Z22" i="14"/>
  <c r="P22" i="14"/>
  <c r="K22" i="14"/>
  <c r="G22" i="14"/>
  <c r="Y22" i="14"/>
  <c r="S22" i="14"/>
  <c r="AA22" i="14"/>
  <c r="O22" i="14"/>
  <c r="E22" i="14"/>
  <c r="T22" i="14"/>
  <c r="I22" i="14"/>
  <c r="F22" i="14"/>
  <c r="C23" i="14"/>
  <c r="C24" i="17"/>
  <c r="D23" i="17"/>
  <c r="C25" i="17"/>
  <c r="D24" i="17"/>
  <c r="V23" i="14"/>
  <c r="H23" i="14"/>
  <c r="K23" i="14"/>
  <c r="D23" i="14"/>
  <c r="B23" i="14"/>
  <c r="F23" i="14"/>
  <c r="N23" i="14"/>
  <c r="X23" i="14"/>
  <c r="P23" i="14"/>
  <c r="U23" i="14"/>
  <c r="E23" i="14"/>
  <c r="AB23" i="14"/>
  <c r="G23" i="14"/>
  <c r="AC23" i="14"/>
  <c r="Y23" i="14"/>
  <c r="L23" i="14"/>
  <c r="C24" i="14"/>
  <c r="I23" i="14"/>
  <c r="R23" i="14"/>
  <c r="T23" i="14"/>
  <c r="Z23" i="14"/>
  <c r="M23" i="14"/>
  <c r="W23" i="14"/>
  <c r="AD23" i="14"/>
  <c r="O23" i="14"/>
  <c r="J23" i="14"/>
  <c r="S23" i="14"/>
  <c r="AA23" i="14"/>
  <c r="Q23" i="14"/>
  <c r="O24" i="14"/>
  <c r="Y24" i="14"/>
  <c r="T24" i="14"/>
  <c r="N24" i="14"/>
  <c r="AD24" i="14"/>
  <c r="V24" i="14"/>
  <c r="AC24" i="14"/>
  <c r="J24" i="14"/>
  <c r="P24" i="14"/>
  <c r="Q24" i="14"/>
  <c r="C25" i="14"/>
  <c r="H24" i="14"/>
  <c r="M24" i="14"/>
  <c r="AB24" i="14"/>
  <c r="I24" i="14"/>
  <c r="S24" i="14"/>
  <c r="X24" i="14"/>
  <c r="G24" i="14"/>
  <c r="U24" i="14"/>
  <c r="R24" i="14"/>
  <c r="K24" i="14"/>
  <c r="Z24" i="14"/>
  <c r="L24" i="14"/>
  <c r="F24" i="14"/>
  <c r="E24" i="14"/>
  <c r="D24" i="14"/>
  <c r="B24" i="14"/>
  <c r="W24" i="14"/>
  <c r="AA24" i="14"/>
  <c r="D25" i="17"/>
  <c r="C26" i="17"/>
  <c r="K25" i="14"/>
  <c r="Q25" i="14"/>
  <c r="AC25" i="14"/>
  <c r="X25" i="14"/>
  <c r="R25" i="14"/>
  <c r="G25" i="14"/>
  <c r="U25" i="14"/>
  <c r="N25" i="14"/>
  <c r="I25" i="14"/>
  <c r="V25" i="14"/>
  <c r="Z25" i="14"/>
  <c r="J25" i="14"/>
  <c r="AD25" i="14"/>
  <c r="E25" i="14"/>
  <c r="AB25" i="14"/>
  <c r="D25" i="14"/>
  <c r="B25" i="14"/>
  <c r="L25" i="14"/>
  <c r="Y25" i="14"/>
  <c r="H25" i="14"/>
  <c r="F25" i="14"/>
  <c r="AA25" i="14"/>
  <c r="P25" i="14"/>
  <c r="W25" i="14"/>
  <c r="T25" i="14"/>
  <c r="S25" i="14"/>
  <c r="O25" i="14"/>
  <c r="M25" i="14"/>
  <c r="C26" i="14"/>
  <c r="C27" i="17"/>
  <c r="D26" i="17"/>
  <c r="T26" i="14"/>
  <c r="L26" i="14"/>
  <c r="X26" i="14"/>
  <c r="D26" i="14"/>
  <c r="B26" i="14"/>
  <c r="S26" i="14"/>
  <c r="AA26" i="14"/>
  <c r="V26" i="14"/>
  <c r="Q26" i="14"/>
  <c r="M26" i="14"/>
  <c r="U26" i="14"/>
  <c r="AB26" i="14"/>
  <c r="G26" i="14"/>
  <c r="E26" i="14"/>
  <c r="J26" i="14"/>
  <c r="P26" i="14"/>
  <c r="AC26" i="14"/>
  <c r="W26" i="14"/>
  <c r="H26" i="14"/>
  <c r="K26" i="14"/>
  <c r="R26" i="14"/>
  <c r="C27" i="14"/>
  <c r="Y26" i="14"/>
  <c r="AD26" i="14"/>
  <c r="I26" i="14"/>
  <c r="N26" i="14"/>
  <c r="F26" i="14"/>
  <c r="Z26" i="14"/>
  <c r="O26" i="14"/>
  <c r="D27" i="17"/>
  <c r="C28" i="17"/>
  <c r="D28" i="17"/>
  <c r="C29" i="17"/>
  <c r="O27" i="14"/>
  <c r="V27" i="14"/>
  <c r="J27" i="14"/>
  <c r="I27" i="14"/>
  <c r="L27" i="14"/>
  <c r="D27" i="14"/>
  <c r="B27" i="14"/>
  <c r="H27" i="14"/>
  <c r="C28" i="14"/>
  <c r="AC27" i="14"/>
  <c r="X27" i="14"/>
  <c r="E27" i="14"/>
  <c r="F27" i="14"/>
  <c r="AB27" i="14"/>
  <c r="Q27" i="14"/>
  <c r="P27" i="14"/>
  <c r="M27" i="14"/>
  <c r="Y27" i="14"/>
  <c r="AD27" i="14"/>
  <c r="W27" i="14"/>
  <c r="S27" i="14"/>
  <c r="T27" i="14"/>
  <c r="K27" i="14"/>
  <c r="Z27" i="14"/>
  <c r="U27" i="14"/>
  <c r="G27" i="14"/>
  <c r="N27" i="14"/>
  <c r="R27" i="14"/>
  <c r="AA27" i="14"/>
  <c r="U28" i="14"/>
  <c r="AB28" i="14"/>
  <c r="L28" i="14"/>
  <c r="H28" i="14"/>
  <c r="Y28" i="14"/>
  <c r="G28" i="14"/>
  <c r="J28" i="14"/>
  <c r="I28" i="14"/>
  <c r="V28" i="14"/>
  <c r="W28" i="14"/>
  <c r="Z28" i="14"/>
  <c r="S28" i="14"/>
  <c r="T28" i="14"/>
  <c r="K28" i="14"/>
  <c r="AC28" i="14"/>
  <c r="X28" i="14"/>
  <c r="D28" i="14"/>
  <c r="B28" i="14"/>
  <c r="C29" i="14"/>
  <c r="O28" i="14"/>
  <c r="P28" i="14"/>
  <c r="E28" i="14"/>
  <c r="Q28" i="14"/>
  <c r="F28" i="14"/>
  <c r="R28" i="14"/>
  <c r="M28" i="14"/>
  <c r="AA28" i="14"/>
  <c r="N28" i="14"/>
  <c r="AD28" i="14"/>
  <c r="D29" i="17"/>
  <c r="C30" i="17"/>
  <c r="E29" i="14"/>
  <c r="J29" i="14"/>
  <c r="V29" i="14"/>
  <c r="W29" i="14"/>
  <c r="D29" i="14"/>
  <c r="B29" i="14"/>
  <c r="AD29" i="14"/>
  <c r="X29" i="14"/>
  <c r="U29" i="14"/>
  <c r="F29" i="14"/>
  <c r="S29" i="14"/>
  <c r="AA29" i="14"/>
  <c r="Y29" i="14"/>
  <c r="G29" i="14"/>
  <c r="AC29" i="14"/>
  <c r="T29" i="14"/>
  <c r="L29" i="14"/>
  <c r="Z29" i="14"/>
  <c r="O29" i="14"/>
  <c r="K29" i="14"/>
  <c r="Q29" i="14"/>
  <c r="H29" i="14"/>
  <c r="AB29" i="14"/>
  <c r="N29" i="14"/>
  <c r="I29" i="14"/>
  <c r="R29" i="14"/>
  <c r="P29" i="14"/>
  <c r="M29" i="14"/>
  <c r="C30" i="14"/>
  <c r="C31" i="17"/>
  <c r="D30" i="17"/>
  <c r="J30" i="14"/>
  <c r="P30" i="14"/>
  <c r="U30" i="14"/>
  <c r="M30" i="14"/>
  <c r="I30" i="14"/>
  <c r="E30" i="14"/>
  <c r="C31" i="14"/>
  <c r="F30" i="14"/>
  <c r="N30" i="14"/>
  <c r="X30" i="14"/>
  <c r="AA30" i="14"/>
  <c r="V30" i="14"/>
  <c r="AD30" i="14"/>
  <c r="AC30" i="14"/>
  <c r="W30" i="14"/>
  <c r="AB30" i="14"/>
  <c r="O30" i="14"/>
  <c r="K30" i="14"/>
  <c r="D30" i="14"/>
  <c r="B30" i="14"/>
  <c r="Y30" i="14"/>
  <c r="T30" i="14"/>
  <c r="Q30" i="14"/>
  <c r="H30" i="14"/>
  <c r="Z30" i="14"/>
  <c r="L30" i="14"/>
  <c r="R30" i="14"/>
  <c r="S30" i="14"/>
  <c r="G30" i="14"/>
  <c r="C32" i="17"/>
  <c r="D31" i="17"/>
  <c r="L31" i="14"/>
  <c r="C32" i="14"/>
  <c r="Z31" i="14"/>
  <c r="J31" i="14"/>
  <c r="G31" i="14"/>
  <c r="Y31" i="14"/>
  <c r="K31" i="14"/>
  <c r="S31" i="14"/>
  <c r="AB31" i="14"/>
  <c r="Q31" i="14"/>
  <c r="W31" i="14"/>
  <c r="V31" i="14"/>
  <c r="AD31" i="14"/>
  <c r="F31" i="14"/>
  <c r="AC31" i="14"/>
  <c r="E31" i="14"/>
  <c r="N31" i="14"/>
  <c r="O31" i="14"/>
  <c r="T31" i="14"/>
  <c r="U31" i="14"/>
  <c r="AA31" i="14"/>
  <c r="I31" i="14"/>
  <c r="R31" i="14"/>
  <c r="D31" i="14"/>
  <c r="B31" i="14"/>
  <c r="H31" i="14"/>
  <c r="M31" i="14"/>
  <c r="P31" i="14"/>
  <c r="X31" i="14"/>
  <c r="D32" i="17"/>
  <c r="C33" i="17"/>
  <c r="W32" i="14"/>
  <c r="R32" i="14"/>
  <c r="U32" i="14"/>
  <c r="H32" i="14"/>
  <c r="K32" i="14"/>
  <c r="C33" i="14"/>
  <c r="AC32" i="14"/>
  <c r="AA32" i="14"/>
  <c r="F32" i="14"/>
  <c r="G32" i="14"/>
  <c r="D32" i="14"/>
  <c r="B32" i="14"/>
  <c r="I32" i="14"/>
  <c r="L32" i="14"/>
  <c r="Q32" i="14"/>
  <c r="E32" i="14"/>
  <c r="O32" i="14"/>
  <c r="S32" i="14"/>
  <c r="N32" i="14"/>
  <c r="AD32" i="14"/>
  <c r="M32" i="14"/>
  <c r="X32" i="14"/>
  <c r="J32" i="14"/>
  <c r="AB32" i="14"/>
  <c r="Z32" i="14"/>
  <c r="T32" i="14"/>
  <c r="V32" i="14"/>
  <c r="Y32" i="14"/>
  <c r="P32" i="14"/>
  <c r="C34" i="17"/>
  <c r="D33" i="17"/>
  <c r="S33" i="14"/>
  <c r="X33" i="14"/>
  <c r="F33" i="14"/>
  <c r="Q33" i="14"/>
  <c r="M33" i="14"/>
  <c r="AD33" i="14"/>
  <c r="AC33" i="14"/>
  <c r="P33" i="14"/>
  <c r="AA33" i="14"/>
  <c r="Y33" i="14"/>
  <c r="N33" i="14"/>
  <c r="H33" i="14"/>
  <c r="AB33" i="14"/>
  <c r="G33" i="14"/>
  <c r="K33" i="14"/>
  <c r="Z33" i="14"/>
  <c r="I33" i="14"/>
  <c r="D33" i="14"/>
  <c r="B33" i="14"/>
  <c r="R33" i="14"/>
  <c r="W33" i="14"/>
  <c r="O33" i="14"/>
  <c r="T33" i="14"/>
  <c r="E33" i="14"/>
  <c r="U33" i="14"/>
  <c r="V33" i="14"/>
  <c r="L33" i="14"/>
  <c r="C34" i="14"/>
  <c r="J33" i="14"/>
  <c r="C35" i="17"/>
  <c r="D34" i="17"/>
  <c r="U34" i="14"/>
  <c r="E34" i="14"/>
  <c r="W34" i="14"/>
  <c r="AA34" i="14"/>
  <c r="V34" i="14"/>
  <c r="T34" i="14"/>
  <c r="L34" i="14"/>
  <c r="AC34" i="14"/>
  <c r="M34" i="14"/>
  <c r="O34" i="14"/>
  <c r="S34" i="14"/>
  <c r="F34" i="14"/>
  <c r="J34" i="14"/>
  <c r="P34" i="14"/>
  <c r="D34" i="14"/>
  <c r="B34" i="14"/>
  <c r="X34" i="14"/>
  <c r="AD34" i="14"/>
  <c r="Z34" i="14"/>
  <c r="I34" i="14"/>
  <c r="G34" i="14"/>
  <c r="Y34" i="14"/>
  <c r="C35" i="14"/>
  <c r="K34" i="14"/>
  <c r="AB34" i="14"/>
  <c r="R34" i="14"/>
  <c r="H34" i="14"/>
  <c r="Q34" i="14"/>
  <c r="N34" i="14"/>
  <c r="C36" i="17"/>
  <c r="D35" i="17"/>
  <c r="S35" i="14"/>
  <c r="M35" i="14"/>
  <c r="Y35" i="14"/>
  <c r="U35" i="14"/>
  <c r="O35" i="14"/>
  <c r="AB35" i="14"/>
  <c r="G35" i="14"/>
  <c r="Z35" i="14"/>
  <c r="D35" i="14"/>
  <c r="B35" i="14"/>
  <c r="T35" i="14"/>
  <c r="H35" i="14"/>
  <c r="W35" i="14"/>
  <c r="K35" i="14"/>
  <c r="P35" i="14"/>
  <c r="AD35" i="14"/>
  <c r="Q35" i="14"/>
  <c r="J35" i="14"/>
  <c r="AA35" i="14"/>
  <c r="N35" i="14"/>
  <c r="F35" i="14"/>
  <c r="C36" i="14"/>
  <c r="I35" i="14"/>
  <c r="V35" i="14"/>
  <c r="L35" i="14"/>
  <c r="AC35" i="14"/>
  <c r="X35" i="14"/>
  <c r="R35" i="14"/>
  <c r="E35" i="14"/>
  <c r="C37" i="17"/>
  <c r="D36" i="17"/>
  <c r="C38" i="17"/>
  <c r="D37" i="17"/>
  <c r="I36" i="14"/>
  <c r="E36" i="14"/>
  <c r="AC36" i="14"/>
  <c r="AD36" i="14"/>
  <c r="U36" i="14"/>
  <c r="V36" i="14"/>
  <c r="S36" i="14"/>
  <c r="Z36" i="14"/>
  <c r="Q36" i="14"/>
  <c r="Y36" i="14"/>
  <c r="W36" i="14"/>
  <c r="F36" i="14"/>
  <c r="M36" i="14"/>
  <c r="T36" i="14"/>
  <c r="O36" i="14"/>
  <c r="AB36" i="14"/>
  <c r="G36" i="14"/>
  <c r="AA36" i="14"/>
  <c r="C37" i="14"/>
  <c r="K36" i="14"/>
  <c r="N36" i="14"/>
  <c r="J36" i="14"/>
  <c r="L36" i="14"/>
  <c r="X36" i="14"/>
  <c r="D36" i="14"/>
  <c r="B36" i="14"/>
  <c r="H36" i="14"/>
  <c r="R36" i="14"/>
  <c r="P36" i="14"/>
  <c r="R37" i="14"/>
  <c r="W37" i="14"/>
  <c r="H37" i="14"/>
  <c r="T37" i="14"/>
  <c r="E37" i="14"/>
  <c r="Q37" i="14"/>
  <c r="S37" i="14"/>
  <c r="Y37" i="14"/>
  <c r="C38" i="14"/>
  <c r="AD37" i="14"/>
  <c r="AB37" i="14"/>
  <c r="G37" i="14"/>
  <c r="F37" i="14"/>
  <c r="M37" i="14"/>
  <c r="X37" i="14"/>
  <c r="K37" i="14"/>
  <c r="P37" i="14"/>
  <c r="AC37" i="14"/>
  <c r="L37" i="14"/>
  <c r="D37" i="14"/>
  <c r="B37" i="14"/>
  <c r="V37" i="14"/>
  <c r="AA37" i="14"/>
  <c r="O37" i="14"/>
  <c r="N37" i="14"/>
  <c r="Z37" i="14"/>
  <c r="U37" i="14"/>
  <c r="I37" i="14"/>
  <c r="J37" i="14"/>
  <c r="D38" i="17"/>
  <c r="C39" i="17"/>
  <c r="C40" i="17"/>
  <c r="D39" i="17"/>
  <c r="I38" i="14"/>
  <c r="K38" i="14"/>
  <c r="N38" i="14"/>
  <c r="Z38" i="14"/>
  <c r="Y38" i="14"/>
  <c r="AA38" i="14"/>
  <c r="R38" i="14"/>
  <c r="W38" i="14"/>
  <c r="P38" i="14"/>
  <c r="AB38" i="14"/>
  <c r="S38" i="14"/>
  <c r="AC38" i="14"/>
  <c r="L38" i="14"/>
  <c r="M38" i="14"/>
  <c r="U38" i="14"/>
  <c r="X38" i="14"/>
  <c r="T38" i="14"/>
  <c r="V38" i="14"/>
  <c r="O38" i="14"/>
  <c r="F38" i="14"/>
  <c r="J38" i="14"/>
  <c r="C39" i="14"/>
  <c r="AD38" i="14"/>
  <c r="Q38" i="14"/>
  <c r="G38" i="14"/>
  <c r="D38" i="14"/>
  <c r="B38" i="14"/>
  <c r="E38" i="14"/>
  <c r="H38" i="14"/>
  <c r="O39" i="14"/>
  <c r="C40" i="14"/>
  <c r="J39" i="14"/>
  <c r="K39" i="14"/>
  <c r="Y39" i="14"/>
  <c r="P39" i="14"/>
  <c r="U39" i="14"/>
  <c r="R39" i="14"/>
  <c r="H39" i="14"/>
  <c r="D39" i="14"/>
  <c r="B39" i="14"/>
  <c r="V39" i="14"/>
  <c r="AC39" i="14"/>
  <c r="X39" i="14"/>
  <c r="W39" i="14"/>
  <c r="M39" i="14"/>
  <c r="L39" i="14"/>
  <c r="Z39" i="14"/>
  <c r="S39" i="14"/>
  <c r="AB39" i="14"/>
  <c r="G39" i="14"/>
  <c r="E39" i="14"/>
  <c r="F39" i="14"/>
  <c r="N39" i="14"/>
  <c r="AD39" i="14"/>
  <c r="T39" i="14"/>
  <c r="I39" i="14"/>
  <c r="Q39" i="14"/>
  <c r="AA39" i="14"/>
  <c r="D40" i="17"/>
  <c r="C41" i="17"/>
  <c r="D41" i="17"/>
  <c r="C42" i="17"/>
  <c r="W40" i="14"/>
  <c r="N40" i="14"/>
  <c r="Y40" i="14"/>
  <c r="H40" i="14"/>
  <c r="C41" i="14"/>
  <c r="P40" i="14"/>
  <c r="F40" i="14"/>
  <c r="E40" i="14"/>
  <c r="R40" i="14"/>
  <c r="AA40" i="14"/>
  <c r="X40" i="14"/>
  <c r="M40" i="14"/>
  <c r="T40" i="14"/>
  <c r="L40" i="14"/>
  <c r="Z40" i="14"/>
  <c r="S40" i="14"/>
  <c r="Q40" i="14"/>
  <c r="V40" i="14"/>
  <c r="O40" i="14"/>
  <c r="G40" i="14"/>
  <c r="AD40" i="14"/>
  <c r="I40" i="14"/>
  <c r="AB40" i="14"/>
  <c r="U40" i="14"/>
  <c r="D40" i="14"/>
  <c r="B40" i="14"/>
  <c r="J40" i="14"/>
  <c r="K40" i="14"/>
  <c r="AC40" i="14"/>
  <c r="M41" i="14"/>
  <c r="F41" i="14"/>
  <c r="S41" i="14"/>
  <c r="Z41" i="14"/>
  <c r="AB41" i="14"/>
  <c r="I41" i="14"/>
  <c r="V41" i="14"/>
  <c r="J41" i="14"/>
  <c r="X41" i="14"/>
  <c r="H41" i="14"/>
  <c r="K41" i="14"/>
  <c r="AD41" i="14"/>
  <c r="D41" i="14"/>
  <c r="B41" i="14"/>
  <c r="G41" i="14"/>
  <c r="L41" i="14"/>
  <c r="P41" i="14"/>
  <c r="N41" i="14"/>
  <c r="AA41" i="14"/>
  <c r="U41" i="14"/>
  <c r="R41" i="14"/>
  <c r="Y41" i="14"/>
  <c r="C42" i="14"/>
  <c r="O41" i="14"/>
  <c r="W41" i="14"/>
  <c r="AC41" i="14"/>
  <c r="E41" i="14"/>
  <c r="T41" i="14"/>
  <c r="Q41" i="14"/>
  <c r="C43" i="17"/>
  <c r="D42" i="17"/>
  <c r="L42" i="14"/>
  <c r="O42" i="14"/>
  <c r="R42" i="14"/>
  <c r="P42" i="14"/>
  <c r="Z42" i="14"/>
  <c r="U42" i="14"/>
  <c r="X42" i="14"/>
  <c r="AA42" i="14"/>
  <c r="J42" i="14"/>
  <c r="Y42" i="14"/>
  <c r="F42" i="14"/>
  <c r="G42" i="14"/>
  <c r="T42" i="14"/>
  <c r="C43" i="14"/>
  <c r="AB42" i="14"/>
  <c r="D42" i="14"/>
  <c r="B42" i="14"/>
  <c r="H42" i="14"/>
  <c r="S42" i="14"/>
  <c r="V42" i="14"/>
  <c r="W42" i="14"/>
  <c r="Q42" i="14"/>
  <c r="I42" i="14"/>
  <c r="AC42" i="14"/>
  <c r="E42" i="14"/>
  <c r="K42" i="14"/>
  <c r="M42" i="14"/>
  <c r="N42" i="14"/>
  <c r="AD42" i="14"/>
  <c r="C44" i="17"/>
  <c r="D43" i="17"/>
  <c r="F43" i="14"/>
  <c r="G43" i="14"/>
  <c r="L43" i="14"/>
  <c r="AB43" i="14"/>
  <c r="K43" i="14"/>
  <c r="X43" i="14"/>
  <c r="D43" i="14"/>
  <c r="B43" i="14"/>
  <c r="M43" i="14"/>
  <c r="N43" i="14"/>
  <c r="P43" i="14"/>
  <c r="E43" i="14"/>
  <c r="C44" i="14"/>
  <c r="Z43" i="14"/>
  <c r="W43" i="14"/>
  <c r="H43" i="14"/>
  <c r="V43" i="14"/>
  <c r="Q43" i="14"/>
  <c r="J43" i="14"/>
  <c r="AD43" i="14"/>
  <c r="AA43" i="14"/>
  <c r="Y43" i="14"/>
  <c r="S43" i="14"/>
  <c r="O43" i="14"/>
  <c r="T43" i="14"/>
  <c r="R43" i="14"/>
  <c r="U43" i="14"/>
  <c r="AC43" i="14"/>
  <c r="I43" i="14"/>
  <c r="D44" i="17"/>
  <c r="C45" i="17"/>
  <c r="J44" i="14"/>
  <c r="I44" i="14"/>
  <c r="T44" i="14"/>
  <c r="R44" i="14"/>
  <c r="G44" i="14"/>
  <c r="V44" i="14"/>
  <c r="D44" i="14"/>
  <c r="B44" i="14"/>
  <c r="C45" i="14"/>
  <c r="L44" i="14"/>
  <c r="W44" i="14"/>
  <c r="X44" i="14"/>
  <c r="Z44" i="14"/>
  <c r="K44" i="14"/>
  <c r="AA44" i="14"/>
  <c r="U44" i="14"/>
  <c r="P44" i="14"/>
  <c r="F44" i="14"/>
  <c r="E44" i="14"/>
  <c r="S44" i="14"/>
  <c r="Y44" i="14"/>
  <c r="O44" i="14"/>
  <c r="AB44" i="14"/>
  <c r="H44" i="14"/>
  <c r="Q44" i="14"/>
  <c r="M44" i="14"/>
  <c r="AD44" i="14"/>
  <c r="N44" i="14"/>
  <c r="AC44" i="14"/>
  <c r="C46" i="17"/>
  <c r="D45" i="17"/>
  <c r="O45" i="14"/>
  <c r="N45" i="14"/>
  <c r="AA45" i="14"/>
  <c r="V45" i="14"/>
  <c r="C46" i="14"/>
  <c r="U45" i="14"/>
  <c r="J45" i="14"/>
  <c r="Q45" i="14"/>
  <c r="Y45" i="14"/>
  <c r="AC45" i="14"/>
  <c r="E45" i="14"/>
  <c r="L45" i="14"/>
  <c r="H45" i="14"/>
  <c r="S45" i="14"/>
  <c r="X45" i="14"/>
  <c r="F45" i="14"/>
  <c r="AD45" i="14"/>
  <c r="P45" i="14"/>
  <c r="T45" i="14"/>
  <c r="Z45" i="14"/>
  <c r="D45" i="14"/>
  <c r="B45" i="14"/>
  <c r="W45" i="14"/>
  <c r="G45" i="14"/>
  <c r="AB45" i="14"/>
  <c r="I45" i="14"/>
  <c r="K45" i="14"/>
  <c r="M45" i="14"/>
  <c r="R45" i="14"/>
  <c r="D46" i="17"/>
  <c r="C47" i="17"/>
  <c r="C48" i="17"/>
  <c r="D47" i="17"/>
  <c r="J46" i="14"/>
  <c r="O46" i="14"/>
  <c r="K46" i="14"/>
  <c r="P46" i="14"/>
  <c r="R46" i="14"/>
  <c r="F46" i="14"/>
  <c r="M46" i="14"/>
  <c r="Y46" i="14"/>
  <c r="AD46" i="14"/>
  <c r="AA46" i="14"/>
  <c r="Q46" i="14"/>
  <c r="AB46" i="14"/>
  <c r="H46" i="14"/>
  <c r="AC46" i="14"/>
  <c r="T46" i="14"/>
  <c r="G46" i="14"/>
  <c r="U46" i="14"/>
  <c r="I46" i="14"/>
  <c r="E46" i="14"/>
  <c r="V46" i="14"/>
  <c r="S46" i="14"/>
  <c r="N46" i="14"/>
  <c r="X46" i="14"/>
  <c r="D46" i="14"/>
  <c r="B46" i="14"/>
  <c r="W46" i="14"/>
  <c r="L46" i="14"/>
  <c r="Z46" i="14"/>
  <c r="C47" i="14"/>
  <c r="AA47" i="14"/>
  <c r="R47" i="14"/>
  <c r="W47" i="14"/>
  <c r="AD47" i="14"/>
  <c r="E47" i="14"/>
  <c r="N47" i="14"/>
  <c r="T47" i="14"/>
  <c r="J47" i="14"/>
  <c r="F47" i="14"/>
  <c r="U47" i="14"/>
  <c r="S47" i="14"/>
  <c r="C48" i="14"/>
  <c r="Z47" i="14"/>
  <c r="AB47" i="14"/>
  <c r="K47" i="14"/>
  <c r="V47" i="14"/>
  <c r="P47" i="14"/>
  <c r="H47" i="14"/>
  <c r="AC47" i="14"/>
  <c r="Y47" i="14"/>
  <c r="G47" i="14"/>
  <c r="L47" i="14"/>
  <c r="I47" i="14"/>
  <c r="D47" i="14"/>
  <c r="B47" i="14"/>
  <c r="X47" i="14"/>
  <c r="O47" i="14"/>
  <c r="M47" i="14"/>
  <c r="Q47" i="14"/>
  <c r="D48" i="17"/>
  <c r="C49" i="17"/>
  <c r="D48" i="14"/>
  <c r="B48" i="14"/>
  <c r="F48" i="14"/>
  <c r="V48" i="14"/>
  <c r="Q48" i="14"/>
  <c r="X48" i="14"/>
  <c r="Y48" i="14"/>
  <c r="AC48" i="14"/>
  <c r="O48" i="14"/>
  <c r="Z48" i="14"/>
  <c r="N48" i="14"/>
  <c r="C49" i="14"/>
  <c r="W48" i="14"/>
  <c r="E48" i="14"/>
  <c r="J48" i="14"/>
  <c r="M48" i="14"/>
  <c r="U48" i="14"/>
  <c r="AD48" i="14"/>
  <c r="L48" i="14"/>
  <c r="G48" i="14"/>
  <c r="K48" i="14"/>
  <c r="AA48" i="14"/>
  <c r="T48" i="14"/>
  <c r="I48" i="14"/>
  <c r="S48" i="14"/>
  <c r="H48" i="14"/>
  <c r="R48" i="14"/>
  <c r="AB48" i="14"/>
  <c r="P48" i="14"/>
  <c r="D49" i="17"/>
  <c r="C50" i="17"/>
  <c r="AA49" i="14"/>
  <c r="T49" i="14"/>
  <c r="AC49" i="14"/>
  <c r="R49" i="14"/>
  <c r="K49" i="14"/>
  <c r="P49" i="14"/>
  <c r="I49" i="14"/>
  <c r="W49" i="14"/>
  <c r="M49" i="14"/>
  <c r="AB49" i="14"/>
  <c r="E49" i="14"/>
  <c r="Y49" i="14"/>
  <c r="Z49" i="14"/>
  <c r="S49" i="14"/>
  <c r="X49" i="14"/>
  <c r="Q49" i="14"/>
  <c r="N49" i="14"/>
  <c r="V49" i="14"/>
  <c r="U49" i="14"/>
  <c r="O49" i="14"/>
  <c r="AD49" i="14"/>
  <c r="J49" i="14"/>
  <c r="H49" i="14"/>
  <c r="G49" i="14"/>
  <c r="C50" i="14"/>
  <c r="F49" i="14"/>
  <c r="L49" i="14"/>
  <c r="D49" i="14"/>
  <c r="B49" i="14"/>
  <c r="D50" i="17"/>
  <c r="C51" i="17"/>
  <c r="D51" i="17"/>
  <c r="C52" i="17"/>
  <c r="G50" i="14"/>
  <c r="F50" i="14"/>
  <c r="T50" i="14"/>
  <c r="H50" i="14"/>
  <c r="D50" i="14"/>
  <c r="B50" i="14"/>
  <c r="V50" i="14"/>
  <c r="AA50" i="14"/>
  <c r="K50" i="14"/>
  <c r="Z50" i="14"/>
  <c r="X50" i="14"/>
  <c r="P50" i="14"/>
  <c r="W50" i="14"/>
  <c r="AB50" i="14"/>
  <c r="R50" i="14"/>
  <c r="N50" i="14"/>
  <c r="AD50" i="14"/>
  <c r="AC50" i="14"/>
  <c r="M50" i="14"/>
  <c r="Y50" i="14"/>
  <c r="Q50" i="14"/>
  <c r="C51" i="14"/>
  <c r="J50" i="14"/>
  <c r="E50" i="14"/>
  <c r="I50" i="14"/>
  <c r="O50" i="14"/>
  <c r="S50" i="14"/>
  <c r="L50" i="14"/>
  <c r="U50" i="14"/>
  <c r="Q51" i="14"/>
  <c r="Y51" i="14"/>
  <c r="N51" i="14"/>
  <c r="P51" i="14"/>
  <c r="S51" i="14"/>
  <c r="G51" i="14"/>
  <c r="J51" i="14"/>
  <c r="H51" i="14"/>
  <c r="V51" i="14"/>
  <c r="I51" i="14"/>
  <c r="AA51" i="14"/>
  <c r="R51" i="14"/>
  <c r="C52" i="14"/>
  <c r="AC51" i="14"/>
  <c r="U51" i="14"/>
  <c r="E51" i="14"/>
  <c r="W51" i="14"/>
  <c r="D51" i="14"/>
  <c r="B51" i="14"/>
  <c r="AB51" i="14"/>
  <c r="K51" i="14"/>
  <c r="M51" i="14"/>
  <c r="Z51" i="14"/>
  <c r="AD51" i="14"/>
  <c r="X51" i="14"/>
  <c r="F51" i="14"/>
  <c r="T51" i="14"/>
  <c r="O51" i="14"/>
  <c r="L51" i="14"/>
  <c r="D52" i="17"/>
  <c r="C53" i="17"/>
  <c r="C54" i="17"/>
  <c r="D53" i="17"/>
  <c r="K52" i="14"/>
  <c r="V52" i="14"/>
  <c r="H52" i="14"/>
  <c r="L52" i="14"/>
  <c r="S52" i="14"/>
  <c r="U52" i="14"/>
  <c r="Z52" i="14"/>
  <c r="W52" i="14"/>
  <c r="J52" i="14"/>
  <c r="AB52" i="14"/>
  <c r="N52" i="14"/>
  <c r="AD52" i="14"/>
  <c r="AC52" i="14"/>
  <c r="G52" i="14"/>
  <c r="T52" i="14"/>
  <c r="I52" i="14"/>
  <c r="E52" i="14"/>
  <c r="F52" i="14"/>
  <c r="Q52" i="14"/>
  <c r="AA52" i="14"/>
  <c r="P52" i="14"/>
  <c r="O52" i="14"/>
  <c r="X52" i="14"/>
  <c r="C53" i="14"/>
  <c r="Y52" i="14"/>
  <c r="R52" i="14"/>
  <c r="D52" i="14"/>
  <c r="B52" i="14"/>
  <c r="M52" i="14"/>
  <c r="D53" i="14"/>
  <c r="B53" i="14"/>
  <c r="R53" i="14"/>
  <c r="N53" i="14"/>
  <c r="H53" i="14"/>
  <c r="F53" i="14"/>
  <c r="Q53" i="14"/>
  <c r="C54" i="14"/>
  <c r="Y53" i="14"/>
  <c r="X53" i="14"/>
  <c r="K53" i="14"/>
  <c r="L53" i="14"/>
  <c r="I53" i="14"/>
  <c r="S53" i="14"/>
  <c r="P53" i="14"/>
  <c r="V53" i="14"/>
  <c r="AA53" i="14"/>
  <c r="E53" i="14"/>
  <c r="T53" i="14"/>
  <c r="J53" i="14"/>
  <c r="AB53" i="14"/>
  <c r="U53" i="14"/>
  <c r="G53" i="14"/>
  <c r="AC53" i="14"/>
  <c r="AD53" i="14"/>
  <c r="W53" i="14"/>
  <c r="M53" i="14"/>
  <c r="Z53" i="14"/>
  <c r="O53" i="14"/>
  <c r="D54" i="17"/>
  <c r="C55" i="17"/>
  <c r="D54" i="14"/>
  <c r="B54" i="14"/>
  <c r="R54" i="14"/>
  <c r="W54" i="14"/>
  <c r="H54" i="14"/>
  <c r="K54" i="14"/>
  <c r="X54" i="14"/>
  <c r="AD54" i="14"/>
  <c r="F54" i="14"/>
  <c r="Q54" i="14"/>
  <c r="E54" i="14"/>
  <c r="O54" i="14"/>
  <c r="U54" i="14"/>
  <c r="C55" i="14"/>
  <c r="M54" i="14"/>
  <c r="AA54" i="14"/>
  <c r="T54" i="14"/>
  <c r="S54" i="14"/>
  <c r="AB54" i="14"/>
  <c r="L54" i="14"/>
  <c r="V54" i="14"/>
  <c r="G54" i="14"/>
  <c r="I54" i="14"/>
  <c r="N54" i="14"/>
  <c r="AC54" i="14"/>
  <c r="P54" i="14"/>
  <c r="Y54" i="14"/>
  <c r="J54" i="14"/>
  <c r="Z54" i="14"/>
  <c r="C56" i="17"/>
  <c r="D55" i="17"/>
  <c r="D56" i="17"/>
  <c r="C57" i="17"/>
  <c r="D57" i="17"/>
  <c r="L55" i="14"/>
  <c r="P55" i="14"/>
  <c r="T55" i="14"/>
  <c r="N55" i="14"/>
  <c r="U55" i="14"/>
  <c r="Q55" i="14"/>
  <c r="G55" i="14"/>
  <c r="X55" i="14"/>
  <c r="K55" i="14"/>
  <c r="AB55" i="14"/>
  <c r="AC55" i="14"/>
  <c r="M55" i="14"/>
  <c r="H55" i="14"/>
  <c r="O55" i="14"/>
  <c r="J55" i="14"/>
  <c r="V55" i="14"/>
  <c r="S55" i="14"/>
  <c r="E55" i="14"/>
  <c r="W55" i="14"/>
  <c r="C56" i="14"/>
  <c r="D55" i="14"/>
  <c r="B55" i="14"/>
  <c r="AA55" i="14"/>
  <c r="Y55" i="14"/>
  <c r="AD55" i="14"/>
  <c r="I55" i="14"/>
  <c r="Z55" i="14"/>
  <c r="R55" i="14"/>
  <c r="F55" i="14"/>
  <c r="U56" i="14"/>
  <c r="X56" i="14"/>
  <c r="I56" i="14"/>
  <c r="D56" i="14"/>
  <c r="B56" i="14"/>
  <c r="E56" i="14"/>
  <c r="P56" i="14"/>
  <c r="N56" i="14"/>
  <c r="S56" i="14"/>
  <c r="Q56" i="14"/>
  <c r="AC56" i="14"/>
  <c r="H56" i="14"/>
  <c r="AA56" i="14"/>
  <c r="V56" i="14"/>
  <c r="W56" i="14"/>
  <c r="M56" i="14"/>
  <c r="AD56" i="14"/>
  <c r="K56" i="14"/>
  <c r="T56" i="14"/>
  <c r="Z56" i="14"/>
  <c r="G56" i="14"/>
  <c r="F56" i="14"/>
  <c r="C57" i="14"/>
  <c r="L56" i="14"/>
  <c r="J56" i="14"/>
  <c r="AB56" i="14"/>
  <c r="R56" i="14"/>
  <c r="O56" i="14"/>
  <c r="Y56" i="14"/>
  <c r="AC57" i="14"/>
  <c r="G57" i="14"/>
  <c r="AA57" i="14"/>
  <c r="T57" i="14"/>
  <c r="W57" i="14"/>
  <c r="Q57" i="14"/>
  <c r="S57" i="14"/>
  <c r="AD57" i="14"/>
  <c r="Z57" i="14"/>
  <c r="I57" i="14"/>
  <c r="U57" i="14"/>
  <c r="K57" i="14"/>
  <c r="D57" i="14"/>
  <c r="B57" i="14"/>
  <c r="AB57" i="14"/>
  <c r="F57" i="14"/>
  <c r="N57" i="14"/>
  <c r="H57" i="14"/>
  <c r="M57" i="14"/>
  <c r="R57" i="14"/>
  <c r="O57" i="14"/>
  <c r="X57" i="14"/>
  <c r="P57" i="14"/>
  <c r="J57" i="14"/>
  <c r="Y57" i="14"/>
  <c r="L57" i="14"/>
  <c r="C58" i="14"/>
  <c r="E57" i="14"/>
  <c r="V57" i="14"/>
  <c r="O58" i="14"/>
  <c r="M58" i="14"/>
  <c r="N58" i="14"/>
  <c r="E58" i="14"/>
  <c r="F58" i="14"/>
  <c r="AD58" i="14"/>
  <c r="T58" i="14"/>
  <c r="S58" i="14"/>
  <c r="AA58" i="14"/>
  <c r="AB58" i="14"/>
  <c r="AC58" i="14"/>
  <c r="U58" i="14"/>
  <c r="W58" i="14"/>
  <c r="Z58" i="14"/>
  <c r="R58" i="14"/>
  <c r="K58" i="14"/>
  <c r="P58" i="14"/>
  <c r="I58" i="14"/>
  <c r="G58" i="14"/>
  <c r="C59" i="14"/>
  <c r="D58" i="14"/>
  <c r="B58" i="14"/>
  <c r="V58" i="14"/>
  <c r="X58" i="14"/>
  <c r="H58" i="14"/>
  <c r="Y58" i="14"/>
  <c r="Q58" i="14"/>
  <c r="J58" i="14"/>
  <c r="L58" i="14"/>
  <c r="AB59" i="14"/>
  <c r="O59" i="14"/>
  <c r="W59" i="14"/>
  <c r="L59" i="14"/>
  <c r="Q59" i="14"/>
  <c r="S59" i="14"/>
  <c r="Y59" i="14"/>
  <c r="J59" i="14"/>
  <c r="P59" i="14"/>
  <c r="AD59" i="14"/>
  <c r="I59" i="14"/>
  <c r="K59" i="14"/>
  <c r="H59" i="14"/>
  <c r="G59" i="14"/>
  <c r="AC59" i="14"/>
  <c r="E59" i="14"/>
  <c r="R59" i="14"/>
  <c r="D59" i="14"/>
  <c r="B59" i="14"/>
  <c r="M59" i="14"/>
  <c r="AA59" i="14"/>
  <c r="U59" i="14"/>
  <c r="N59" i="14"/>
  <c r="F59" i="14"/>
  <c r="V59" i="14"/>
  <c r="Z59" i="14"/>
  <c r="C60" i="14"/>
  <c r="X59" i="14"/>
  <c r="T59" i="14"/>
  <c r="V60" i="14"/>
  <c r="AA60" i="14"/>
  <c r="U60" i="14"/>
  <c r="M60" i="14"/>
  <c r="G60" i="14"/>
  <c r="D60" i="14"/>
  <c r="B60" i="14"/>
  <c r="H60" i="14"/>
  <c r="S60" i="14"/>
  <c r="R60" i="14"/>
  <c r="J60" i="14"/>
  <c r="E60" i="14"/>
  <c r="P60" i="14"/>
  <c r="I60" i="14"/>
  <c r="O60" i="14"/>
  <c r="K60" i="14"/>
  <c r="Q60" i="14"/>
  <c r="L60" i="14"/>
  <c r="AB60" i="14"/>
  <c r="T60" i="14"/>
  <c r="Y60" i="14"/>
  <c r="X60" i="14"/>
  <c r="F60" i="14"/>
  <c r="N60" i="14"/>
  <c r="AD60" i="14"/>
  <c r="W60" i="14"/>
  <c r="AC60" i="14"/>
  <c r="Z60" i="14"/>
</calcChain>
</file>

<file path=xl/sharedStrings.xml><?xml version="1.0" encoding="utf-8"?>
<sst xmlns="http://schemas.openxmlformats.org/spreadsheetml/2006/main" count="241" uniqueCount="217">
  <si>
    <t>Week</t>
  </si>
  <si>
    <t>ΔΕΥΤΕΡΑ</t>
  </si>
  <si>
    <t>ΤΡΙΤΗ</t>
  </si>
  <si>
    <t>ΤΕΤΑΡΤΗ</t>
  </si>
  <si>
    <t>ΠΕΜΠΤΗ</t>
  </si>
  <si>
    <t>ΠΑΡΑΣΚΕΥΗ</t>
  </si>
  <si>
    <t>ΣΑΒΒΑΤΟ</t>
  </si>
  <si>
    <t>ΚΥΡΙΑΚΗ</t>
  </si>
  <si>
    <t>Total</t>
  </si>
  <si>
    <t>Σ Η Μ Ε Ι Ω Σ Ε Ι Σ</t>
  </si>
  <si>
    <t>ΙΣΤΟΡΙΚΟ ΥΓΕΙΑΣ - ΤΡΑΥΜΑΤΙΣΜΟΙ</t>
  </si>
  <si>
    <t>ΙΣΤΟΡΙΚΟ ΑΣΚΗΣΗΣ</t>
  </si>
  <si>
    <t>ΔΙΑΘΕΣΙΜΟΤΗΤΑ ΣΕ ΠΡΟΠΟΝΗΣΗ-ΧΩΡΟΙ-ΑΡΙΘΜΟΣ-ΧΡΟΝΟΣ</t>
  </si>
  <si>
    <t>ΣΤΟΧΟΙ</t>
  </si>
  <si>
    <t>Γενικά</t>
  </si>
  <si>
    <t>Σκοπός</t>
  </si>
  <si>
    <t>Βελτίωση αερόβιας ικανότητας, αγωνιστικής ταχύτητας, δρομικής οικονομίας, αναερόβιου κατωφλιού και ανοχής στο γαλακτικό</t>
  </si>
  <si>
    <t xml:space="preserve">ΕΠΕΞΗΓΗΣΕΙΣ ΚΑΤΑΓΡΑΦΗΣ ΠΡΟΠΟΝΗΣΗΣ </t>
  </si>
  <si>
    <t>Μέθοδοι Προπόνησης</t>
  </si>
  <si>
    <t>ΠΛΗΡΟΦΟΡΙΕΣ ΠΕΡΙΕΧΟΜΕΝΩΝ ΠΡΟΠΟΝΗΤΙΚΩΝ ΜΕΘΟΔΩΝ</t>
  </si>
  <si>
    <t>Αποθεραπεία</t>
  </si>
  <si>
    <t>Προθέρμανση</t>
  </si>
  <si>
    <t>ΠΛΗΡΟΦΟΡΙΕΣ ΠΡΟΘΕΡΜΑΝΣΗΣ - ΑΠΟΘΕΡΑΠΕΙΑΣ</t>
  </si>
  <si>
    <t>Σταδιακή αύξηση θερμοκρασίας σώματος, αιματικής κυκλοφορίας, ελαστικότητας μυών, προετοιμασία σωματική και ψυχολογική για υψηλότερο έργο</t>
  </si>
  <si>
    <t>Σταδιακή επαναφορά του οργανισμού στα επίπεδα που βρισκόταν πριν την άσκηση, έναρξη αποκατάστασης.</t>
  </si>
  <si>
    <t>LR</t>
  </si>
  <si>
    <t>ΙΤ</t>
  </si>
  <si>
    <t>PR</t>
  </si>
  <si>
    <t>TR-TI</t>
  </si>
  <si>
    <t>Σύμβολα προπονητικών περιεχομένων</t>
  </si>
  <si>
    <t>ER</t>
  </si>
  <si>
    <t>DR</t>
  </si>
  <si>
    <t>Βελτίωση της αποδοτικότητας του LR για αγώνες μεγάλης διάρκειας</t>
  </si>
  <si>
    <t>Βελτίωση αερόβιας ικανότητας, αγωνιστικής ταχύτητας, δρομικής οικονομίας, αναερόβιου κατωφλιού. ανοχής στο γαλακτικό και δύναμης</t>
  </si>
  <si>
    <t>R</t>
  </si>
  <si>
    <t>S</t>
  </si>
  <si>
    <t>HS</t>
  </si>
  <si>
    <t xml:space="preserve">TM </t>
  </si>
  <si>
    <t>myRun</t>
  </si>
  <si>
    <t>Στόχοι</t>
  </si>
  <si>
    <t>vAT - HR - Carbs</t>
  </si>
  <si>
    <t>Speed</t>
  </si>
  <si>
    <t>Lap</t>
  </si>
  <si>
    <t>Pace</t>
  </si>
  <si>
    <t>Splits</t>
  </si>
  <si>
    <t>Km/h</t>
  </si>
  <si>
    <t>mi/h</t>
  </si>
  <si>
    <t>2km</t>
  </si>
  <si>
    <t>3km</t>
  </si>
  <si>
    <t>4km</t>
  </si>
  <si>
    <t>5km</t>
  </si>
  <si>
    <t>10km</t>
  </si>
  <si>
    <t>20km</t>
  </si>
  <si>
    <t>Half</t>
  </si>
  <si>
    <t>Marathon</t>
  </si>
  <si>
    <t>m/s</t>
  </si>
  <si>
    <t>km/h</t>
  </si>
  <si>
    <t>RW</t>
  </si>
  <si>
    <t>FR</t>
  </si>
  <si>
    <t>HR</t>
  </si>
  <si>
    <t>myergo</t>
  </si>
  <si>
    <t>☎</t>
  </si>
  <si>
    <r>
      <t xml:space="preserve">Rest-Διάλειμμα, δίνεται σε διάρκεια ή σε απόσταση (πχ: IT 10x200m r/45", IT 5x800m r/200m jog). Όταν </t>
    </r>
    <r>
      <rPr>
        <b/>
        <sz val="14"/>
        <rFont val="Arimo"/>
      </rPr>
      <t>δεν</t>
    </r>
    <r>
      <rPr>
        <sz val="14"/>
        <rFont val="Arimo"/>
      </rPr>
      <t xml:space="preserve"> αναγράφεται δίπλα στο διάλειμμα jog ή walk, τότε μπορείς και να παραμένεις κοντά στο σημείο που ξεκινάς/τερματίζεις ή να μετακινείσαι με περπάτημα (ανάλογα με τα κομμάτια και/ή το διάλειμμα).</t>
    </r>
  </si>
  <si>
    <t>km</t>
  </si>
  <si>
    <t>RP</t>
  </si>
  <si>
    <t>Προοδευτική εξάσκηση και εξοικείωση του νευρομυϊκού συστήματος στον εκάστοτε επιθυμητό ρυθμό του επερχόμενου αγώνα  στόχου/επίδοσης</t>
  </si>
  <si>
    <r>
      <t xml:space="preserve">Οι μέθοδοι προπόνησης που χρησιμοποιoύνται είναι:                                                                                                                                                                                   α) </t>
    </r>
    <r>
      <rPr>
        <i/>
        <sz val="14"/>
        <rFont val="Arimo"/>
      </rPr>
      <t>Συνεχόμενη</t>
    </r>
    <r>
      <rPr>
        <u/>
        <sz val="14"/>
        <rFont val="Arimo"/>
      </rPr>
      <t>:</t>
    </r>
    <r>
      <rPr>
        <sz val="14"/>
        <rFont val="Arimo"/>
      </rPr>
      <t xml:space="preserve"> Long Run/LR - Tempo Run/TR - Progression Run/PR - Long Run Walk/RW - Easy Run/ER                                                                                         β) </t>
    </r>
    <r>
      <rPr>
        <i/>
        <sz val="14"/>
        <rFont val="Arimo"/>
      </rPr>
      <t>Διαλειμματική</t>
    </r>
    <r>
      <rPr>
        <sz val="14"/>
        <rFont val="Arimo"/>
      </rPr>
      <t xml:space="preserve">: Interval Training/IT - Tempo Intervals/TI - Fartlek/FR - Hills/HR και                                                                                                                                      γ) </t>
    </r>
    <r>
      <rPr>
        <i/>
        <sz val="14"/>
        <rFont val="Arimo"/>
      </rPr>
      <t>Συνδυασμός</t>
    </r>
    <r>
      <rPr>
        <sz val="14"/>
        <rFont val="Arimo"/>
      </rPr>
      <t xml:space="preserve"> των δύο μεθόδων προπόνησης: πχ Hills+Steady Run/HS                                                                                                                                                                                                                              </t>
    </r>
  </si>
  <si>
    <r>
      <t xml:space="preserve">Strides-ανοίγματα. Αυξανόμενα τρεξίματα 60-150m, μέτριας-υψηλής έντασης και με διάλειμμα 30-60sec. Εκτελούνται είτε κατά την προθέρμανση είτε μετά από συνεχόμενα τρεξίματα συνήθως χαλαρού ρυθμού (πχ: ER 30', S 10x100m r:1'). Υπενθυμίζουμε ότι </t>
    </r>
    <r>
      <rPr>
        <b/>
        <sz val="14"/>
        <rFont val="Arimo"/>
      </rPr>
      <t xml:space="preserve">δεν δίνεται </t>
    </r>
    <r>
      <rPr>
        <sz val="14"/>
        <rFont val="Arimo"/>
      </rPr>
      <t xml:space="preserve">από εμάς η προθέρμανση, οπότε το S θα δίνεται μόνο σε περίπτωση που αποτελεί ξεχωριστό κομμάτι της προπόνησης. </t>
    </r>
  </si>
  <si>
    <t xml:space="preserve">Στο excel του 1ου tab (myRun) καταγράφεται το εξατομικευμένο πρόγραμμα προπόνησης. Σε κάθε μέρα αντιστοιχούν δύο κελιά:                                                                                                                                                         1) κελί προπόνησης, όπου δίνεται από εμάς το πρόγραμμα της ημέρας (εκτός της προθέρμανσης και της αποθεραπείας) με τις σχετικές πληροφορίες (πχ IT 5x1km at (@) 4.30 r/2', ή LR 12km @ 5.00/km, βλέπε παρακάτω) και εσύ συμπληρώνεις μετά το πέρας της προπόνησης τις πληροφορίες (όπως περιγράφονται παρακάτω, ανάλογα με τη μέθοδο προπόνησης) αλλά και προαιρετικά οποιεσδήποτε παρατηρήσεις που αφορούν τη συγκεκριμένη προπόνηση (πχ πως ένιωσες την προπόνηση κλπ).                                                                                                                                                                                                                            2) κελί χιλιομέτρων, όπου σημειώνεις το συνολικό όγκο της προπόνησης σε χιλιόμετρα υπολογίζοντας και το ζέσταμα και την αποθεραπεία (μόνο το νούμερο, πχ 10.8 και όχι 10,8χιλ). </t>
  </si>
  <si>
    <r>
      <rPr>
        <b/>
        <sz val="14"/>
        <color rgb="FF199B1A"/>
        <rFont val="Arimo"/>
      </rPr>
      <t xml:space="preserve">Long Run. </t>
    </r>
    <r>
      <rPr>
        <sz val="14"/>
        <rFont val="Arimo"/>
      </rPr>
      <t xml:space="preserve">Συνεχόμενο τρέξιμο όπου δίνονται τα χιλιόμετρα ή η διάρκεια και ο ρυθμός/χιλιόμετρο (pace-min/km), ή η ταχύτητα/χιλιόμετρο (speed-km/h) (πχ: LR 12km @ 5.00/km, LR 75' @ 10.2km/h). Σημειώνεις είτε το συνολικό χρόνο, είτε τα συνολικά χιλιόμετρα και το μέσο ρυθμό ή τη μέση ταχύτητα. Αν έχεις καρδιοσυχνόμετρο σημειώνεις και τη μέση καρδιακή συχνότητα. Eπειδή </t>
    </r>
    <r>
      <rPr>
        <b/>
        <sz val="14"/>
        <rFont val="Arimo"/>
      </rPr>
      <t>δεν γίνεται προθέρμανση</t>
    </r>
    <r>
      <rPr>
        <sz val="14"/>
        <rFont val="Arimo"/>
      </rPr>
      <t xml:space="preserve"> καλό είναι να ξεκινάς λίγο πιο αργά (15-30 sec/km) τα πρώτα 1-3 km ανάλογα του πως αισθάνεσαι. Επίσης μπορείς να τρέξεις τα τελευταία 1-2km ελαφρά πιο γρήγορα από τον αναγραφόμενο ρυθμό (10-20 sec). </t>
    </r>
    <r>
      <rPr>
        <b/>
        <sz val="14"/>
        <color rgb="FF00B050"/>
        <rFont val="Arimo"/>
      </rPr>
      <t>Πράσινο χρώμα.</t>
    </r>
  </si>
  <si>
    <r>
      <rPr>
        <b/>
        <sz val="14"/>
        <color rgb="FF199B1A"/>
        <rFont val="Arimo"/>
      </rPr>
      <t>Progression Run</t>
    </r>
    <r>
      <rPr>
        <sz val="14"/>
        <rFont val="Arimo"/>
      </rPr>
      <t xml:space="preserve">. Συνεχόμενο τρέξιμο με δομημένο ή όχι ρυθμό αυξανόμενης έντασης από την αρχή μέχρι το τέλος. Για κάθε δομημένο κομμάτι δίνονται τα χιλιόμετρα ή η διάρκεια και ο ρυθμός/χιλιόμετρο (pace-min/km), ή η ταχύτητα/χιλιόμετρο (speed-km/h) (πχ: PR 12km: 4 @ 5.30/km + 6 @ 5.00/km + 4 @ 4.30/km, PR 60':15' @ 10km/h+30' @ 11km/h + 15' @ 12km/h). Αν δεν είναι δομημένο τότε δίνεται ο αργότερος και ο γρηγορότερος ρυθμός δηλαδή το ξεκίνημα και το τελείωμα της προπόνησης (πρώτο και τελευταίο km πχ: 60' @ 5.30-4.30/km ή 11-13km/h). Σε αυτήν την περίπτωση η αύξηση είναι σταδιακή και μοιρασμένη ίσα σε όλους τους ρυθμούς από τον αργότερο μέχρι τον γρηγορότερο). Σημειώνεις είτε το συνολικό χρόνο, είτε τα συνολικά χιλιόμετρα και το μέσο ρυθμό ή τη μέση ταχύτητα. Αν έχεις καρδιοσυχνόμετρο σημειώνεις και τη μέση καρδιακή συχνότητα. </t>
    </r>
    <r>
      <rPr>
        <b/>
        <sz val="14"/>
        <color rgb="FF00B050"/>
        <rFont val="Arimo"/>
      </rPr>
      <t xml:space="preserve"> Πράσινο χρώμα.</t>
    </r>
  </si>
  <si>
    <r>
      <rPr>
        <b/>
        <sz val="14"/>
        <color rgb="FF199B1A"/>
        <rFont val="Arimo"/>
      </rPr>
      <t>Long Run Walk</t>
    </r>
    <r>
      <rPr>
        <sz val="14"/>
        <rFont val="Arimo"/>
      </rPr>
      <t xml:space="preserve">. Συνεχόμενη εναλλαγή τρέξιματος-περπατήματος όπου δίνονται η συνολική διάρκεια ή η απόσταση καθώς και η αναλογία τρεξίματος/περπατήματος σε διάρκεια ή σε απόσταση. Δίνονται επίσης για το δρομικό κομμάτι τα χιλιόμετρα ή η διάρκεια και ο ρυθμός/χιλιόμετρο (pace-min/km), ή η ταχύτητα/χιλιόμετρο (speed-km/h) (πχ: RW 90': 9'R @ 7'/km+1'W, RW 16km:1.9kmR @ 11km/h+100mW). Σημειώνεις είτε το συνολικό χρόνο, είτε τα συνολικά χιλιόμετρα και το μέσο ρυθμό ή τη μέση ταχύτητα (συμπεριλαμβανομένου και του περπατήματος). Αν έχεις καρδιοσυχνόμετρο σημειώνεις και τη μέση καρδιακή συχνότητα.  </t>
    </r>
    <r>
      <rPr>
        <b/>
        <sz val="14"/>
        <color rgb="FF00B050"/>
        <rFont val="Arimo"/>
      </rPr>
      <t>Πράσινο χρώμα.</t>
    </r>
  </si>
  <si>
    <r>
      <rPr>
        <b/>
        <sz val="14"/>
        <color rgb="FFFF122F"/>
        <rFont val="Arimo"/>
      </rPr>
      <t>Interval Training</t>
    </r>
    <r>
      <rPr>
        <sz val="14"/>
        <rFont val="Arimo"/>
      </rPr>
      <t xml:space="preserve">. Διαλειμματική προπόνηση όπου δίνονται η ποσότητα (αριθμός κομματιών σε επαναλήψεις και/ή set), η απόσταση, η ένταση (χρόνος ή ρυθμός ανά χιλιόμετρο) και το διάλειμμα (πχ: IT 10x400m @ 84" r/1' ή 2x(5x400) @ 84" r/1'-3', IT 8x700m @ 4.10km/h, r/2'). </t>
    </r>
    <r>
      <rPr>
        <b/>
        <i/>
        <u/>
        <sz val="14"/>
        <rFont val="Arimo"/>
      </rPr>
      <t>ΣΗΜΑΝΤΙΚΗ ΣΗΜΕΙΩΣΗ</t>
    </r>
    <r>
      <rPr>
        <sz val="14"/>
        <rFont val="Arimo"/>
      </rPr>
      <t>: Η ένταση των κομματιών θα δίνονται με χρόνο ΜΟΝΟ για τα 400m και τα 1000m. Για όλες τις άλλες αποστάσεις θα δίνεται ως ρυθμός ανά χιλιόμετρο και μπορείς να ανατρέχεις βοηθητικά στο</t>
    </r>
    <r>
      <rPr>
        <u/>
        <sz val="14"/>
        <rFont val="Arimo"/>
      </rPr>
      <t xml:space="preserve"> tab Pace Chart</t>
    </r>
    <r>
      <rPr>
        <sz val="14"/>
        <rFont val="Arimo"/>
      </rPr>
      <t xml:space="preserve"> για να βλέπεις σε τι χρόνο αντιστοιχεί ο δοσμένος ρυθμός. Στην περίπτωση που ο μέσος όρος των κομματιών διαφέρει αρκετά από το δοσμένο τότε το σημειώνεις μέσα σε παρένθεση στο κελί προπόνησης. </t>
    </r>
    <r>
      <rPr>
        <b/>
        <sz val="14"/>
        <color rgb="FFFF0000"/>
        <rFont val="Arimo"/>
      </rPr>
      <t>Κόκκινο χρώμα.</t>
    </r>
  </si>
  <si>
    <r>
      <rPr>
        <b/>
        <sz val="14"/>
        <color rgb="FF2522FF"/>
        <rFont val="Arimo"/>
      </rPr>
      <t>Tempo Run.</t>
    </r>
    <r>
      <rPr>
        <sz val="14"/>
        <rFont val="Arimo"/>
      </rPr>
      <t xml:space="preserve"> Συνεχόμενο τρέξιμο όπου δίνονται η διάρκεια ή η απόσταση και ο ρυθμός ανά χιλιόμετρο (πχ: TR 30' @ 5.00/km, TR 8km @ 3.45/km). Αυτή η προπόνηση μπορεί να εκτελεστεί και πιο γρήγορα από τον αναγραφόμενο ρυθμό αν αισθάνεσαι καλά μετά τα πρώτα 2-3km. Σημειώνεις τη συνολική απόσταση ή το συνολικό χρόνο και τη μέση καρδιακή συχνότητα αν έχεις καρδιοσυχνόμετρο.</t>
    </r>
    <r>
      <rPr>
        <b/>
        <sz val="14"/>
        <color rgb="FF0070C0"/>
        <rFont val="Arimo"/>
      </rPr>
      <t xml:space="preserve"> Μπλέ χρώμα. </t>
    </r>
    <r>
      <rPr>
        <sz val="14"/>
        <rFont val="Arimo"/>
      </rPr>
      <t xml:space="preserve"> </t>
    </r>
  </si>
  <si>
    <r>
      <rPr>
        <b/>
        <sz val="14"/>
        <color rgb="FF2522FF"/>
        <rFont val="Arimo"/>
      </rPr>
      <t>Tempo Intervals</t>
    </r>
    <r>
      <rPr>
        <sz val="14"/>
        <rFont val="Arimo"/>
      </rPr>
      <t xml:space="preserve">. Διαλειμματική προπόνηση tempo. Δίνονται η ποσότητα (αριθμός κομματιών), η διάρκεια ή η απόσταση, ο ρυθμός ανά χιλιόμετρο και το διάλειμμα (πχ: TI 3x10' @ 5.10/km r/2' jog, TI 4x1.5km @ 5.00/km r/200m jog). Σε αυτή την προπόνηση ο ρυθμός πρέπει να διατηρείται όσο το δυνατόν σταθερός σε όλη τη διάρκεια της προπόνησης. Σημειώνεις το μέσο ρυθμό (αν διαφέρει αρκετά από το δοσμένο) και τη μέση καρδιακή συχνότητα αν έχεις καρδιοσυχνόμετρο. </t>
    </r>
    <r>
      <rPr>
        <b/>
        <sz val="14"/>
        <color rgb="FF0070C0"/>
        <rFont val="Arimo"/>
      </rPr>
      <t xml:space="preserve">Μπλέ χρώμα. </t>
    </r>
    <r>
      <rPr>
        <sz val="14"/>
        <rFont val="Arimo"/>
      </rPr>
      <t xml:space="preserve"> </t>
    </r>
  </si>
  <si>
    <r>
      <rPr>
        <b/>
        <sz val="14"/>
        <color rgb="FF9B4846"/>
        <rFont val="Arimo"/>
      </rPr>
      <t>Hills+Steady Run</t>
    </r>
    <r>
      <rPr>
        <sz val="14"/>
        <rFont val="Arimo"/>
      </rPr>
      <t xml:space="preserve">. Προπόνηση με ανηφόρες όπου ακολουθεί ένα συνεχόμενο  τρέξιμο σε μέτρια έντονο ρυθμό. Δίνονται οι πληροφορίες που αφορούν στις ανηφόρες (βλέπε κελί H παραπάνω), το διάλειμμα μεταξύ ανηφορών και τρεξίματος καθώς και η διάρκεια ή η απόσταση και η ένταση σε ρυθμό ανά χιλιόμετρο του τρεξίματος (πχ HS 8x90" r/jog back, r/5', 20' @ 4.10/km). </t>
    </r>
    <r>
      <rPr>
        <b/>
        <sz val="14"/>
        <color theme="9" tint="-0.499984740745262"/>
        <rFont val="Arimo"/>
      </rPr>
      <t>Καφέ χρώμα.</t>
    </r>
  </si>
  <si>
    <r>
      <rPr>
        <b/>
        <sz val="14"/>
        <color rgb="FF7030A0"/>
        <rFont val="Arimo"/>
      </rPr>
      <t xml:space="preserve">Double Run DR. </t>
    </r>
    <r>
      <rPr>
        <sz val="14"/>
        <rFont val="Arimo"/>
      </rPr>
      <t xml:space="preserve">Αναφέρεται σε εκτέλεση δύο προπονήσεων σε δύο συνεχόμενες μέρες (συνήθως Σ/Κ). Οι δύο προπονήσεις μπορεί να εκτελούνται μία σε βουνό (trail) και μία στο δρόμο, ή και οι δύο στο βουνό ή στο δρόμο. Είναι συνήθως τρεξίματα μεγάλης διάρκειας και χαμηλής έως μέτριας έντασης. Δίνονται οι πληροφορίες όπως στο LR (βλέπε κελί LR παραπάνω). </t>
    </r>
    <r>
      <rPr>
        <b/>
        <sz val="14"/>
        <color rgb="FF7030A0"/>
        <rFont val="Arimo"/>
      </rPr>
      <t>Βυσσινί χρώμα.</t>
    </r>
  </si>
  <si>
    <r>
      <rPr>
        <b/>
        <sz val="14"/>
        <color theme="1"/>
        <rFont val="Arimo"/>
      </rPr>
      <t xml:space="preserve">Easy Run. </t>
    </r>
    <r>
      <rPr>
        <sz val="14"/>
        <rFont val="Arimo"/>
      </rPr>
      <t xml:space="preserve">Συνεχόμενο τρέξιμο σε χαλαρό και εύκολα διαχειρίσιμο ρυθμό σε όλη τη διάρκεια που επιλέγεται από εσένα ανάλογα κυρίως με την αίσθηση τη δική σου τη συγκεκριμένη ημέρα. Δίνεται μόνο η διάρκεια (ή η απόσταση) ( πχ: ER 60', ER 10km) και εσύ σημειώνεις το συνολικό χρόνο (ή τα συνολικά χιλιόμετρα) και το μέσο ρυθμό (ή τη μέση ταχύτητα). Αν έχεις καρδιοσυχνόμετρο σημειώνεις και τη μέση καρδιακή συχνότητα. </t>
    </r>
    <r>
      <rPr>
        <b/>
        <sz val="14"/>
        <rFont val="Arimo"/>
      </rPr>
      <t>Μαύρο χρώμα.</t>
    </r>
  </si>
  <si>
    <t xml:space="preserve">Ανάπτυξη (αρχάριοι δρομείς) και διατήρηση της αερόβιας ικανότητας και αποκατάσταση μετά από έντονες προπονητικές μονάδες </t>
  </si>
  <si>
    <r>
      <rPr>
        <b/>
        <sz val="14"/>
        <color rgb="FF9B4846"/>
        <rFont val="Arimo"/>
      </rPr>
      <t xml:space="preserve">Fartlek. </t>
    </r>
    <r>
      <rPr>
        <sz val="14"/>
        <rFont val="Arimo"/>
      </rPr>
      <t xml:space="preserve">Συνεχόμενο τρέξιμο εναλλασσόμενου ρυθμού (fartlek: σουηδική λέξη που σημαίνει παιχνίδι με την ταχύτητα) σε διάφορα εδάφη και σε χαλαρό ρυθμό όπου παρεμβάλονται διάφορες εντάσεις μετά τα πρώτα 10'-20' που τρέχονται σαν προθέρμανση. Οι εντάσεις αναγράφονται σε λεπτά. Δίνεται η συνολική διάρκεια της προπόνησης που πρέπει να καλύψεις, ο αριθμός και η διάρκεια των πιο έντονων κομματιών  και τα διαλείμματα που θα ποικίλουν και θα δίνονται με εύρος χρόνου.(πχ: FR 60' 15x30" r/30"-60"). Χρειαζόμαστε μόνο τα συνολικά km, αφού οι εντάσεις και διάρκειες θα είναι διαφορετικές κάθε φορά.  Η ένταση ορίζεται από εσένα και η εμπειρία είναι που θα σε βοηθήσει στη σωστή εκτέλεση της προπόνησης. Όταν και αν μετά την εκτέλεση των πιο έντονων κομματιών απομένει χρόνος για τη συμπλήρωση του συνολικού δοσμένου χρόνου τότε αυτός τρέχεται ως αποθεραπεία. </t>
    </r>
    <r>
      <rPr>
        <b/>
        <sz val="14"/>
        <color theme="9" tint="-0.499984740745262"/>
        <rFont val="Arimo"/>
      </rPr>
      <t>Καφέ χρώμα.</t>
    </r>
  </si>
  <si>
    <r>
      <rPr>
        <b/>
        <sz val="14"/>
        <color rgb="FF9B4846"/>
        <rFont val="Arimo"/>
      </rPr>
      <t xml:space="preserve">Hills HR. </t>
    </r>
    <r>
      <rPr>
        <sz val="14"/>
        <rFont val="Arimo"/>
      </rPr>
      <t xml:space="preserve">Προπόνηση σε ανηφόρα. Εκτελείς τις επαναλήψεις που αναγράφονται με το αντίστοιχο διάλειμμα. Η ένταση επιλέγεται από εσένα και είναι σε συσχέτιση με τη διάρκεια. Όσο μεγαλώνει η διάρκεια της άσκησης (ανηφόρας), τόσο μειώνεις την ένταση. Διαλέγεις ανηφόρες μικρής-μέτριας κλίσης (2-5%) ώστε να μπορείς να τρέξεις σχετικά γρήγορα. Τα διαλείματα μπορεί να είναι jog ή walk back. Το r/jog back σημαίνει ότι μετά από την ανηφόρα επιστρέφεις στην εκκίνηση με ελαφρύ jogging και αντίστοιχα στο walk back με περπάτημα (πχ: HR 8x1' r/walk back). Όταν η προπόνηση γίνεται σε διάδρομο τότε δίνονται και η ένταση, η κλίση και η διάρκεια των διαλειμμάτων (πχ: HR 4x4' @ 12km/h+4% r/2'30"). </t>
    </r>
    <r>
      <rPr>
        <b/>
        <sz val="14"/>
        <color theme="9" tint="-0.499984740745262"/>
        <rFont val="Arimo"/>
      </rPr>
      <t>Καφέ χρώμα.</t>
    </r>
  </si>
  <si>
    <t>Treadmill Training. Προπόνηση σε διάδρομο. Όλες οι προπονήσεις μπορούν να εκτελούνται και σε διάδρομο. Σε αυτή την περίπτωση η ένταση δίνεται πάντα σε ταχύτητα ανά χιλιόμετρο (speed = km/h). Θα δίνoνται επίσης και οι κλίσεις (incline) ως % ανάλογα με το είδος της προπόνησης.</t>
  </si>
  <si>
    <r>
      <rPr>
        <b/>
        <sz val="14"/>
        <rFont val="Arimo"/>
      </rPr>
      <t xml:space="preserve">Πότε: </t>
    </r>
    <r>
      <rPr>
        <sz val="14"/>
        <rFont val="Arimo"/>
      </rPr>
      <t>πριν</t>
    </r>
    <r>
      <rPr>
        <b/>
        <sz val="14"/>
        <rFont val="Arimo"/>
      </rPr>
      <t xml:space="preserve"> </t>
    </r>
    <r>
      <rPr>
        <sz val="14"/>
        <rFont val="Arimo"/>
      </rPr>
      <t xml:space="preserve">τις προπονήσεις Tempo Run/TR -  Interval Training/IT - Tempo Intervals/TI - Hills/H - Hills+Steady Run/HS - Race Pace/RP.                                                                                                                                                        </t>
    </r>
    <r>
      <rPr>
        <b/>
        <sz val="14"/>
        <rFont val="Arimo"/>
      </rPr>
      <t>Τι:</t>
    </r>
    <r>
      <rPr>
        <sz val="14"/>
        <rFont val="Arimo"/>
      </rPr>
      <t xml:space="preserve"> α) Χαλαρό τρέξιμο  2-4km ή 15'-25', σε ένταση χαμηλή προς μέτρια, β) βασικές διατάσεις και/ή δρομικές ασκήσεις και γ) ανοίγματα, δηλαδή 2-6 αυξανόμενα τρεξίματα από 60m έως 120m σε μέτρια ως υψηλή ένταση (70-80%) με ενδιάμεσο διάλειμμα όσο χρειάζεσαι (συνήθως 30-60 sec είναι αρκετά, πχ 6x100m r/1'). Η επιλογή της διάρκειας του χαλαρού τρεξίματος (2-4km, 15'-25') εξαρτάται και από τους εξής παράγοντες: θερμοκρασία περιβάλλοντος, διαθεσιμότητα χρόνου, αίσθηση τους σώματος σου.</t>
    </r>
  </si>
  <si>
    <t xml:space="preserve">Βελτίωση της βάσης του αερόβιου συστήματος και ανοχή στη διάρκεια της κόπωσης </t>
  </si>
  <si>
    <r>
      <rPr>
        <b/>
        <sz val="14"/>
        <color rgb="FFFFC000"/>
        <rFont val="Arimo"/>
      </rPr>
      <t xml:space="preserve">Race Pace. </t>
    </r>
    <r>
      <rPr>
        <sz val="14"/>
        <rFont val="Arimo"/>
      </rPr>
      <t xml:space="preserve">Προπόνηση διαλειμματική  ή συνεχόμενη σε ρυθμούς που αντιστοιχούν στο ρυθμό που έχει επιλεχθεί για αγώνα στόχο ή για επιθυμητή επίδοση (πχ: RPM(arathon) 20km @ 5.00/km, RP10(km) 6x1.6km @ 4.30/km r/400m jog). </t>
    </r>
    <r>
      <rPr>
        <b/>
        <sz val="14"/>
        <color theme="9"/>
        <rFont val="Arimo"/>
      </rPr>
      <t>Πορτοκαλί χρώμα</t>
    </r>
    <r>
      <rPr>
        <sz val="14"/>
        <rFont val="Arimo"/>
      </rPr>
      <t>.</t>
    </r>
  </si>
  <si>
    <t>Last Evaluation</t>
  </si>
  <si>
    <r>
      <t xml:space="preserve">Πότε: </t>
    </r>
    <r>
      <rPr>
        <sz val="14"/>
        <rFont val="Arimo"/>
      </rPr>
      <t>μετά</t>
    </r>
    <r>
      <rPr>
        <b/>
        <sz val="14"/>
        <rFont val="Arimo"/>
      </rPr>
      <t xml:space="preserve"> </t>
    </r>
    <r>
      <rPr>
        <sz val="14"/>
        <rFont val="Arimo"/>
      </rPr>
      <t xml:space="preserve">τις προπονήσεις Tempo Run/TR - Interval Training/IT - Tempo Intervals/TI - Hills/H - Race Pace/RP                                                                                                                            </t>
    </r>
    <r>
      <rPr>
        <b/>
        <sz val="14"/>
        <rFont val="Arimo"/>
      </rPr>
      <t xml:space="preserve">                                                                   Τι: </t>
    </r>
    <r>
      <rPr>
        <sz val="14"/>
        <rFont val="Arimo"/>
      </rPr>
      <t>πολύ χαλαρό τρέξιμο 1-2km ή 5'-15' και διατάσεις.</t>
    </r>
    <r>
      <rPr>
        <b/>
        <sz val="14"/>
        <rFont val="Arimo"/>
      </rPr>
      <t xml:space="preserve">                                                                                             Σημείωση: </t>
    </r>
    <r>
      <rPr>
        <sz val="14"/>
        <rFont val="Arimo"/>
      </rPr>
      <t>διατάσεις συνιστάται να εκτελούνται μετά από όλες τις προπονητικές μονάδες συνεχόμενης και διαλειμματικής μορφής.</t>
    </r>
    <r>
      <rPr>
        <b/>
        <sz val="14"/>
        <rFont val="Arimo"/>
      </rPr>
      <t xml:space="preserve">                                                                                                 </t>
    </r>
  </si>
  <si>
    <r>
      <t>Age - VO</t>
    </r>
    <r>
      <rPr>
        <b/>
        <vertAlign val="subscript"/>
        <sz val="18"/>
        <color theme="0" tint="-0.499984740745262"/>
        <rFont val="Arimo"/>
      </rPr>
      <t>2</t>
    </r>
    <r>
      <rPr>
        <b/>
        <sz val="18"/>
        <color theme="0" tint="-0.499984740745262"/>
        <rFont val="Arimo"/>
      </rPr>
      <t>max - BW - % fat</t>
    </r>
  </si>
  <si>
    <r>
      <t>vVO</t>
    </r>
    <r>
      <rPr>
        <b/>
        <vertAlign val="subscript"/>
        <sz val="18"/>
        <color theme="0" tint="-0.499984740745262"/>
        <rFont val="Arimo"/>
      </rPr>
      <t>2</t>
    </r>
    <r>
      <rPr>
        <b/>
        <sz val="18"/>
        <color theme="0" tint="-0.499984740745262"/>
        <rFont val="Arimo"/>
      </rPr>
      <t>max - HRmax</t>
    </r>
  </si>
  <si>
    <r>
      <t>70 - 80 - 90 - 100%VO</t>
    </r>
    <r>
      <rPr>
        <b/>
        <vertAlign val="subscript"/>
        <sz val="18"/>
        <color theme="0" tint="-0.499984740745262"/>
        <rFont val="Arimo"/>
      </rPr>
      <t>2</t>
    </r>
    <r>
      <rPr>
        <b/>
        <sz val="18"/>
        <color theme="0" tint="-0.499984740745262"/>
        <rFont val="Arimo"/>
      </rPr>
      <t>max</t>
    </r>
  </si>
  <si>
    <t>ΝΤΟΡΙΤΑ ΚΑΛΟΥΔΗ</t>
  </si>
  <si>
    <t>📧</t>
  </si>
  <si>
    <t>doritou@gmail.com</t>
  </si>
  <si>
    <t>38-35.1-55.1-19.6</t>
  </si>
  <si>
    <t>10.9-</t>
  </si>
  <si>
    <t>8.0-  -1.3</t>
  </si>
  <si>
    <t>8:49-7:24-6:19-5:30</t>
  </si>
  <si>
    <t>HAPPY 2019!!</t>
  </si>
  <si>
    <t>TI 8x800m @ 5'50"/km r:200m jog/walk</t>
  </si>
  <si>
    <t>Ελεύθερη επιλογή προπόνησης 11 weeks until HM</t>
  </si>
  <si>
    <t>ER 30' strength έκανα μόνο ενδυνάμωση</t>
  </si>
  <si>
    <t>FR 60', 15x1' r:90" jog</t>
  </si>
  <si>
    <t>LR 60' with 5km @ 6'20"/km within run</t>
  </si>
  <si>
    <t>TI 7x1km @ 5'50"/km r:200m walk/jog</t>
  </si>
  <si>
    <t>HR 8x1' r:jog back, r:5' 10x100m @ 25" r: jog back</t>
  </si>
  <si>
    <t>FR 45'. 10x30" r:90" μπορεί να μην το προλάβω σήμερα αλλά θα κάνω ενδυνάμωση</t>
  </si>
  <si>
    <t xml:space="preserve">ER 30' strength </t>
  </si>
  <si>
    <t>FR 30', 10x30" r:1' jog</t>
  </si>
  <si>
    <t>FR 45'. 10x30" r:90" jog</t>
  </si>
  <si>
    <t>LR 75' @ 6'30"/km έκανα LR 80' έως 6.26</t>
  </si>
  <si>
    <t>Σου το εβαλα ηδη στο επομενο 80'.από εδώ και εμπρός όταν θα μου  βάζεις LR ή κάτι μεγάλο προτείνω να το κάνω σε ανηφορικό. Γιατί εγώ τρέχω στο γήπεδο που είναι ευθεία και θα τα δω σκούρα μετά.</t>
  </si>
  <si>
    <t>9.09</t>
  </si>
  <si>
    <t>ER 30' strength έκανα 15λ τοπικό τρέξιμο (στο σπίτι)+ ενδυνάμωση</t>
  </si>
  <si>
    <t>αν συνεχίσει ο καιρός έτσι τι μπορώ να κάνω για να γυμνάζομαι σπίτι? Σχοινάκι κάνει?</t>
  </si>
  <si>
    <t>PR 60', 6'45"-6'15"/km το έκανα όλο σε δρόμο σχεδόν όλη η διαδρομή ανηφόρα. Ζαλίστηκα από την πίεση και μπόρεσα να το χω μόνιμα στο 6.50 σχεδόν. Όταν γινόταν μεγαλύτερη ανηφόρα έφτανα και 7.15</t>
  </si>
  <si>
    <t xml:space="preserve">IT 6x800m @ 5'30"/km r:2' </t>
  </si>
  <si>
    <t>FR 60', 20x30" r:90" jog</t>
  </si>
  <si>
    <t>ER 40'</t>
  </si>
  <si>
    <t>7.95</t>
  </si>
  <si>
    <t>ER 30' strength / 15l και ενδυνάμωση</t>
  </si>
  <si>
    <t>LR 80' @ 6'30"/km hilly δεν κατάφερα να είναι όλο 6.30. Η διαδρομή ήταν περίπου 40λ ανηφόρα και σύνολο βγήκε 6.56</t>
  </si>
  <si>
    <t>ER 30' strength / 15λ + ενδυνάμωση</t>
  </si>
  <si>
    <t>ER 30' strength / 15 λεπτά και ενδυνάμωση</t>
  </si>
  <si>
    <t>LR 65' @ 6'15"/km
μέσος όρος 6.45 (Νέα Ιωνία - Ηράκλειο-Άλσος Φιλαδέλφειας/ ανηφόρα κατηφόρα)</t>
  </si>
  <si>
    <r>
      <t xml:space="preserve">Όταν τρέχω σε δρόμο ανηφόρα κατηφόρα πονάει η σπλήνα μου, λαχανιάζω και είμαι αργή </t>
    </r>
    <r>
      <rPr>
        <b/>
        <sz val="14"/>
        <color rgb="FFFF0000"/>
        <rFont val="Arimo"/>
      </rPr>
      <t>και πολυ αυστηρη με τον εαυτο σου ;) .</t>
    </r>
  </si>
  <si>
    <t>LR 90' @ 6'30"/km hilly avg 6.28'' ΟΑΚΑ περιμετρικά (Κύμης Αρτεμιδος Golden Hall)</t>
  </si>
  <si>
    <t>TR 6km @ 5'45"/km avg 5'17'' χρόνος 32' 14''</t>
  </si>
  <si>
    <t>ER 30' strength avg 5.22</t>
  </si>
  <si>
    <t>10.02</t>
  </si>
  <si>
    <t>FR 70', 12xhill+100m r:jog back pace 7.00</t>
  </si>
  <si>
    <t>πάω και σήμερα για τα 40</t>
  </si>
  <si>
    <t>ER 30' strength</t>
  </si>
  <si>
    <t>IT 6x1km @ 5'30" r:2'45"  από 5'.13'' έως 5'20'' το καθένα</t>
  </si>
  <si>
    <t>PR 75' flat, 6'45"-6'/km μέσος όρος 6'19''</t>
  </si>
  <si>
    <t>FR 60', 10x1' r:2' jog το λεπτό είχα μέσο όρο 6''</t>
  </si>
  <si>
    <t>HR+TR+HR, 4xUPDOWN r:90" flat+4km @ 6'15"+4UPDOWN r:90" flat r:inbetween section 5' walk jog</t>
  </si>
  <si>
    <t>IT 25x200m @ 60"-64" r:100mW+100mJ έφτασα έως 60''. Δεν έκανα αποθεραπεία (μόνο ένα κύκλο)</t>
  </si>
  <si>
    <t>Εκανα τράμπα το πρόγραμμα της Τετάρτης με Πέμπτης λόγω βροχής και το πρόγραμμα της Παρασκευής το Σάββατο</t>
  </si>
  <si>
    <t>LR 1h40' hilly μέσος όρος 6:37'' στην αρχή πήγαινα κατά διαόλου δε μπορούσα να φύγω από το 7'. (Κύμης Αρτέμιδος Golden Hall Σπύρου Λούη)</t>
  </si>
  <si>
    <t>ER 45', S 10x100m r:return jog</t>
  </si>
  <si>
    <t>TI 2x3.2km @ 6'-5'50"/km r:5' walk/jog</t>
  </si>
  <si>
    <t>strength</t>
  </si>
  <si>
    <t xml:space="preserve">LR 2h mostly flat with 1' walking breaks every 29' </t>
  </si>
  <si>
    <t xml:space="preserve">εκανα το πρόγραμμα της Παρασκευής το Σάββατο σε διάδρομο γυμναστηρίου. Με speed (9.4-10km) και για ένα 30λ κλίση (1.5-3).  </t>
  </si>
  <si>
    <t>ER 50', S 10x100m r:return jog</t>
  </si>
  <si>
    <r>
      <t xml:space="preserve">30' τρέξιμο στο 6.30 </t>
    </r>
    <r>
      <rPr>
        <b/>
        <sz val="14"/>
        <color rgb="FFFF0000"/>
        <rFont val="Arimo"/>
      </rPr>
      <t>χιλιομετρα δεν εγραψες</t>
    </r>
  </si>
  <si>
    <r>
      <t>20'+ strength</t>
    </r>
    <r>
      <rPr>
        <b/>
        <sz val="14"/>
        <color rgb="FFFF0000"/>
        <rFont val="Arimo"/>
      </rPr>
      <t xml:space="preserve"> χιλιομετρα δεν εγραψες</t>
    </r>
  </si>
  <si>
    <r>
      <t xml:space="preserve">20'+strength  </t>
    </r>
    <r>
      <rPr>
        <b/>
        <sz val="14"/>
        <color rgb="FFFF0000"/>
        <rFont val="Arimo"/>
      </rPr>
      <t>χιλιομετρα δεν εγραψες</t>
    </r>
  </si>
  <si>
    <t>FR 60', 15x1' r:1' jog</t>
  </si>
  <si>
    <t xml:space="preserve">LR 75' with 8x45" hills r:return jog within run </t>
  </si>
  <si>
    <t>έκανα ανηφόρα στην εσωτερική του Κ2. Επειδή ήταν μάλλον πιο μικρές έκανα: 35' -5.66km- avg 6'12'', μετά 8 ανηφόρες -2,30km 6'37'' (τρέξιμο+jog), τρέξιμο 5'-0,78km avg 6'24'', 8 ανηφόρες 16:58-2,54km -avg 6'40'', αποθεραπεία 5-0,68km-7'15''</t>
  </si>
  <si>
    <t>TI 3x3km @ 5'50"/km r:5' walk/jog</t>
  </si>
  <si>
    <t>ER 40', S 5xhills+5x100m r:return walk</t>
  </si>
  <si>
    <t>FR 50', 8x1' r:90" jog</t>
  </si>
  <si>
    <t>13.41</t>
  </si>
  <si>
    <t>ER 90' last 15' fast avg 6.43'' απόσταση περιμετρικά του ΟΑΚΑ (αρτέμιδος Golden hall Σπύρου Λούη) - μου βγήκε η ψυχή</t>
  </si>
  <si>
    <t>ΗΜΙΜΑΡΑΘΩΝΙΟΣ: Να το βγάλω στο 2:15,  2:30 ώρες DONE!!, Μαραθώνιος: Από 3.30 έως 3.50 ώρες.  Δε σου γράφω ότι τώρα είμαι εκεί αλλά σου γράφω τι θα θελα. Επίσης δε με πειράζει να μην πάω φέτος στο Ημιμαραθώνιο και να πάω κατευθείαν στο Μαραθώνιο γιατί δεν είμαι έτοιμη.</t>
  </si>
  <si>
    <t>Rest or ER 30'</t>
  </si>
  <si>
    <t>ER 45'</t>
  </si>
  <si>
    <t>ER 60' National Holiday</t>
  </si>
  <si>
    <t>ε καναμε το ρεκορ και τα ριξαμε στον κοκορα!!! Συμπληρωσε ντε!!!!</t>
  </si>
  <si>
    <t>FR 50', 12x30" r:90"</t>
  </si>
  <si>
    <t>ER 60', last 5' fast τελευταία λεπτά 5'35'' avg</t>
  </si>
  <si>
    <t>ER 50', 10x20" r:1'  avg 6'18''</t>
  </si>
  <si>
    <t>ωραιο το feedback αλλα καλο θα ηταν να γραψεις και το χρονο σου και το avg (λεω εγω τωρα)</t>
  </si>
  <si>
    <t xml:space="preserve">IT 20x200m @ 63"-60" every 4th @ 55" </t>
  </si>
  <si>
    <t xml:space="preserve">TI 6x1km @ 5'50"/km r:1' </t>
  </si>
  <si>
    <t>HR+IT 2x(6hills r:return jog+6x100m r:return walk)</t>
  </si>
  <si>
    <t xml:space="preserve">TR 5km @ 5'45"/km </t>
  </si>
  <si>
    <t>ER 30'</t>
  </si>
  <si>
    <t xml:space="preserve">FR 50', 12x30" r:90"
</t>
  </si>
  <si>
    <t>IT 8-10x400m @ 2'06" r:2'</t>
  </si>
  <si>
    <t xml:space="preserve"> ενδυνάμωση</t>
  </si>
  <si>
    <t>ενδυνάμωση</t>
  </si>
  <si>
    <t>ER 70', with 5' faster @ 25', 50', 65'avg 6'25 στα γρήγορα πήγαινα μέχρι 5.50-6.00</t>
  </si>
  <si>
    <t>Race Athens FIRST HM 2:14:13 avg 6'21"/km</t>
  </si>
  <si>
    <t xml:space="preserve">ER 65', with 10' faster @ 25' and 55' avg 6.22'' </t>
  </si>
  <si>
    <t xml:space="preserve">FR 60', 3x10' with 10x100m in between r:90"-2'/30"-100mW </t>
  </si>
  <si>
    <t>FR 60', 4x(2'-1'-30") r:90" all</t>
  </si>
  <si>
    <t>ER 75', last 15' faster</t>
  </si>
  <si>
    <t>ER 30', S 6x50m avg 6'52''</t>
  </si>
  <si>
    <t>ER 50'-60' έκανα τα 50' στο 6'52''</t>
  </si>
  <si>
    <t>ER 50'-60' έκανα τα 60'' στο 6'36''</t>
  </si>
  <si>
    <t>18η σε ΟΛΕΣ τις γυναίκες και 2η στο ηλικιακο γκρουπ!!!</t>
  </si>
  <si>
    <t>Race 1/4 Poseidon Marathon 58:19 avg 5'25"/km βγήκα νομίζω 18η στο γεροντοηλικιακό μου γκρουπ</t>
  </si>
  <si>
    <t>IT 15x400m @ 2'12" r:90"</t>
  </si>
  <si>
    <t>ER 40', S 10x100m r:return jog avg 6'20''</t>
  </si>
  <si>
    <t>ER 50 avg 6,27</t>
  </si>
  <si>
    <t>α συμπληρωσες ΚΑΙ το dropbox εχω συγκινηθει!!!!!!!</t>
  </si>
  <si>
    <t>FR 60', 10xhills+100m r:return jog</t>
  </si>
  <si>
    <t>LR 60 with 8x30" hills within run r:walk</t>
  </si>
  <si>
    <t>TI 6x1.1km @5'45"/km r:1'</t>
  </si>
  <si>
    <t>ER 75', last 15' faster (6.45')</t>
  </si>
  <si>
    <t>ER 40'-50' αυτό θα το κάνω στην Κρήτη</t>
  </si>
  <si>
    <t>HR+TI 3x(4hills r:return walk+10' @ 5'45"/km) r:2'-4'</t>
  </si>
  <si>
    <t>IT 15x300m @ 5'/km r:75"</t>
  </si>
  <si>
    <t>FR 50', 15x20" r:1'</t>
  </si>
  <si>
    <t>ER 40'-50'</t>
  </si>
  <si>
    <t>RW 4x(2kmE+1km @ 5'30"+1'W)+easy μεχρι να συμπληρώσεις σύνολο 14km avg 6'27''</t>
  </si>
  <si>
    <t>TR 5km @ 5'40"/km πρέπει να είμαι στο 27.08 σύμφωνα με τα αρχεία της συναθλήτριας</t>
  </si>
  <si>
    <t>ER 60' έκανα το πρόγραμμα της Μαντούς δηλαδή progressive run ξεκινώντας από το 6.45 και κατεβάζοντας στο 6</t>
  </si>
  <si>
    <t>IT 6x1km @ 5'30" r:2'</t>
  </si>
  <si>
    <r>
      <rPr>
        <b/>
        <sz val="14"/>
        <rFont val="Calibri"/>
        <family val="2"/>
      </rPr>
      <t>←</t>
    </r>
    <r>
      <rPr>
        <b/>
        <sz val="14"/>
        <rFont val="Arimo"/>
      </rPr>
      <t>TOTAL TIME?????</t>
    </r>
  </si>
  <si>
    <t>HR+IT 3x(3hills+3x200m @ 54") r:return jog/διαγώνιο walk</t>
  </si>
  <si>
    <t>TI 5x1.3km @ 5'40"/km r:1'</t>
  </si>
  <si>
    <t>ER 50'</t>
  </si>
  <si>
    <t>GRD 4.31''/1km</t>
  </si>
  <si>
    <t>LR 90' @ 6'45"/km το έκανα στο 6.33</t>
  </si>
  <si>
    <t>ER 30', 8x200m @ 52" r: διαγώνιο walk</t>
  </si>
  <si>
    <t>IT 10x500m @ 5'/km r:2'-2'30" (last go faster)</t>
  </si>
  <si>
    <t>ER 75', last 15' faster 1.11 έκανα με 6.30 (εδώ έπαθα θερμοπληξία)</t>
  </si>
  <si>
    <t>Race 10km SNF 55:02 (27'43"/27'19")</t>
  </si>
  <si>
    <t>FR 60', 12x30" r:90" jog</t>
  </si>
  <si>
    <t>HR 4x30"+4x1'+4x30" r:walk back, r:5' 6x20" flat  r:1'</t>
  </si>
  <si>
    <t xml:space="preserve">παρακαλείστε (λέμε τώρα) όπως επικοινωνήσετε με Νίκο (6974372004) και κανονίσετε εργομέτρηση και να με ενημερώσετε πάραυτα. Σας ευχαριστώ (και καλά) </t>
  </si>
  <si>
    <t xml:space="preserve">free combination of numbers 5and1 as in coaches 51years ;) </t>
  </si>
  <si>
    <t>5.6</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</si>
</sst>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 #,##0.00_-;_-* &quot;-&quot;??_-;_-@_-"/>
    <numFmt numFmtId="164" formatCode="d\.m\.yy;@"/>
    <numFmt numFmtId="165" formatCode="\4.\(\8\4*60\)"/>
    <numFmt numFmtId="166" formatCode="mmmm\ yyyy"/>
    <numFmt numFmtId="167" formatCode="_-* #,##0.00\ _€_-;\-* #,##0.00\ _€_-;_-* \-??\ _€_-;_-@_-"/>
    <numFmt numFmtId="168" formatCode="[$-408]General"/>
    <numFmt numFmtId="169" formatCode="#,##0.00&quot; &quot;[$€-408];[Red]&quot;-&quot;#,##0.00&quot; &quot;[$€-408]"/>
    <numFmt numFmtId="170" formatCode="[mm]:ss"/>
    <numFmt numFmtId="171" formatCode="[$-409]d\-mmm\-yy;@"/>
    <numFmt numFmtId="172" formatCode="[$-409]dd\-mmm\-yy;@"/>
  </numFmts>
  <fonts count="106" x14ac:knownFonts="1">
    <font>
      <sz val="11"/>
      <color theme="1"/>
      <name val="Calibri"/>
      <family val="2"/>
      <scheme val="minor"/>
    </font>
    <font>
      <sz val="12"/>
      <color theme="1"/>
      <name val="Calibri"/>
      <family val="2"/>
      <scheme val="minor"/>
    </font>
    <font>
      <sz val="11"/>
      <color theme="1"/>
      <name val="Calibri"/>
      <family val="2"/>
      <scheme val="minor"/>
    </font>
    <font>
      <sz val="12"/>
      <color indexed="8"/>
      <name val="Calibri"/>
      <family val="2"/>
      <charset val="161"/>
    </font>
    <font>
      <sz val="14"/>
      <name val="Arial Unicode MS"/>
      <family val="2"/>
      <charset val="161"/>
    </font>
    <font>
      <sz val="12"/>
      <name val="Times New Roman"/>
      <family val="1"/>
      <charset val="161"/>
    </font>
    <font>
      <sz val="12"/>
      <color theme="1"/>
      <name val="Calibri"/>
      <family val="2"/>
      <charset val="161"/>
      <scheme val="minor"/>
    </font>
    <font>
      <sz val="11"/>
      <color indexed="17"/>
      <name val="Calibri"/>
      <family val="2"/>
    </font>
    <font>
      <sz val="11"/>
      <color indexed="8"/>
      <name val="Calibri"/>
      <family val="2"/>
    </font>
    <font>
      <sz val="11"/>
      <color indexed="9"/>
      <name val="Calibri"/>
      <family val="2"/>
    </font>
    <font>
      <sz val="12"/>
      <name val="Arial Greek"/>
      <family val="2"/>
    </font>
    <font>
      <sz val="11"/>
      <color indexed="62"/>
      <name val="Calibri"/>
      <family val="2"/>
    </font>
    <font>
      <b/>
      <sz val="11"/>
      <color indexed="9"/>
      <name val="Calibri"/>
      <family val="2"/>
    </font>
    <font>
      <b/>
      <sz val="11"/>
      <color indexed="63"/>
      <name val="Calibri"/>
      <family val="2"/>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20"/>
      <name val="Calibri"/>
      <family val="2"/>
    </font>
    <font>
      <sz val="11"/>
      <color indexed="60"/>
      <name val="Calibri"/>
      <family val="2"/>
    </font>
    <font>
      <sz val="11"/>
      <color indexed="10"/>
      <name val="Calibri"/>
      <family val="2"/>
    </font>
    <font>
      <sz val="10"/>
      <name val="Arial"/>
      <family val="2"/>
    </font>
    <font>
      <sz val="11"/>
      <color indexed="52"/>
      <name val="Calibri"/>
      <family val="2"/>
    </font>
    <font>
      <b/>
      <sz val="11"/>
      <color indexed="8"/>
      <name val="Calibri"/>
      <family val="2"/>
    </font>
    <font>
      <b/>
      <sz val="18"/>
      <color indexed="56"/>
      <name val="Cambria"/>
      <family val="2"/>
    </font>
    <font>
      <b/>
      <sz val="11"/>
      <color indexed="52"/>
      <name val="Calibri"/>
      <family val="2"/>
    </font>
    <font>
      <sz val="10"/>
      <name val="Times New Roman Greek"/>
      <family val="1"/>
    </font>
    <font>
      <u/>
      <sz val="11"/>
      <color theme="10"/>
      <name val="Calibri"/>
      <family val="2"/>
      <scheme val="minor"/>
    </font>
    <font>
      <u/>
      <sz val="11"/>
      <color theme="11"/>
      <name val="Calibri"/>
      <family val="2"/>
      <scheme val="minor"/>
    </font>
    <font>
      <u/>
      <sz val="11"/>
      <color rgb="FF0000FF"/>
      <name val="Calibri"/>
      <family val="2"/>
    </font>
    <font>
      <sz val="11"/>
      <color rgb="FF000000"/>
      <name val="Calibri"/>
      <family val="2"/>
    </font>
    <font>
      <b/>
      <i/>
      <sz val="16"/>
      <color theme="1"/>
      <name val="Arial"/>
      <family val="2"/>
    </font>
    <font>
      <sz val="11"/>
      <color theme="1"/>
      <name val="Arial"/>
      <family val="2"/>
    </font>
    <font>
      <b/>
      <i/>
      <u/>
      <sz val="11"/>
      <color theme="1"/>
      <name val="Arial"/>
      <family val="2"/>
    </font>
    <font>
      <sz val="12"/>
      <color indexed="17"/>
      <name val="Calibri"/>
      <family val="2"/>
    </font>
    <font>
      <b/>
      <sz val="12"/>
      <color indexed="8"/>
      <name val="Calibri"/>
      <family val="2"/>
    </font>
    <font>
      <b/>
      <sz val="18"/>
      <color indexed="62"/>
      <name val="Cambria"/>
      <family val="2"/>
    </font>
    <font>
      <b/>
      <sz val="12"/>
      <color indexed="63"/>
      <name val="Calibri"/>
      <family val="2"/>
    </font>
    <font>
      <sz val="12"/>
      <color indexed="9"/>
      <name val="Calibri"/>
      <family val="2"/>
    </font>
    <font>
      <sz val="12"/>
      <color indexed="62"/>
      <name val="Calibri"/>
      <family val="2"/>
    </font>
    <font>
      <b/>
      <sz val="12"/>
      <color indexed="52"/>
      <name val="Calibri"/>
      <family val="2"/>
    </font>
    <font>
      <i/>
      <sz val="12"/>
      <color indexed="23"/>
      <name val="Calibri"/>
      <family val="2"/>
    </font>
    <font>
      <sz val="12"/>
      <color indexed="52"/>
      <name val="Calibri"/>
      <family val="2"/>
    </font>
    <font>
      <b/>
      <sz val="12"/>
      <color indexed="9"/>
      <name val="Calibri"/>
      <family val="2"/>
    </font>
    <font>
      <sz val="12"/>
      <color indexed="10"/>
      <name val="Calibri"/>
      <family val="2"/>
    </font>
    <font>
      <b/>
      <sz val="11"/>
      <color indexed="62"/>
      <name val="Calibri"/>
      <family val="2"/>
    </font>
    <font>
      <b/>
      <sz val="15"/>
      <color indexed="62"/>
      <name val="Calibri"/>
      <family val="2"/>
    </font>
    <font>
      <sz val="12"/>
      <color indexed="60"/>
      <name val="Calibri"/>
      <family val="2"/>
    </font>
    <font>
      <sz val="12"/>
      <color theme="1"/>
      <name val="Arimo"/>
    </font>
    <font>
      <b/>
      <sz val="18"/>
      <color theme="0" tint="-0.499984740745262"/>
      <name val="Arimo"/>
    </font>
    <font>
      <sz val="12"/>
      <color indexed="8"/>
      <name val="Arimo"/>
    </font>
    <font>
      <sz val="14"/>
      <name val="Arimo"/>
    </font>
    <font>
      <sz val="12"/>
      <name val="Arimo"/>
    </font>
    <font>
      <b/>
      <sz val="14"/>
      <name val="Arial Unicode MS"/>
      <family val="2"/>
    </font>
    <font>
      <b/>
      <i/>
      <sz val="14"/>
      <color rgb="FF2B4DD0"/>
      <name val="Arimo"/>
    </font>
    <font>
      <sz val="10"/>
      <name val="Arimo"/>
    </font>
    <font>
      <b/>
      <sz val="14"/>
      <color theme="0" tint="-0.499984740745262"/>
      <name val="Arimo"/>
    </font>
    <font>
      <b/>
      <sz val="14"/>
      <color rgb="FF00B050"/>
      <name val="Arimo"/>
    </font>
    <font>
      <b/>
      <sz val="14"/>
      <color rgb="FFFF0000"/>
      <name val="Arimo"/>
    </font>
    <font>
      <b/>
      <sz val="14"/>
      <color theme="9" tint="-0.499984740745262"/>
      <name val="Arimo"/>
    </font>
    <font>
      <b/>
      <sz val="14"/>
      <name val="Arimo"/>
    </font>
    <font>
      <sz val="12"/>
      <color rgb="FF000000"/>
      <name val="Arimo"/>
    </font>
    <font>
      <b/>
      <sz val="14"/>
      <color rgb="FF9B4846"/>
      <name val="Arimo"/>
    </font>
    <font>
      <i/>
      <sz val="14"/>
      <name val="Arimo"/>
    </font>
    <font>
      <u/>
      <sz val="14"/>
      <name val="Arimo"/>
    </font>
    <font>
      <sz val="22"/>
      <color rgb="FF199B1A"/>
      <name val="Arimo"/>
    </font>
    <font>
      <sz val="9"/>
      <color theme="1"/>
      <name val="Calibri"/>
      <family val="2"/>
      <charset val="161"/>
      <scheme val="minor"/>
    </font>
    <font>
      <b/>
      <sz val="14"/>
      <color rgb="FF7030A0"/>
      <name val="Arimo"/>
    </font>
    <font>
      <sz val="10"/>
      <color theme="1"/>
      <name val="Arimo"/>
    </font>
    <font>
      <sz val="9"/>
      <color theme="1"/>
      <name val="Arimo"/>
    </font>
    <font>
      <b/>
      <sz val="11"/>
      <color rgb="FF199B1A"/>
      <name val="Arimo"/>
    </font>
    <font>
      <b/>
      <sz val="10"/>
      <color rgb="FF199B1A"/>
      <name val="Arimo"/>
    </font>
    <font>
      <sz val="11"/>
      <color theme="1"/>
      <name val="Arimo"/>
    </font>
    <font>
      <b/>
      <sz val="12"/>
      <color rgb="FF199B1A"/>
      <name val="Arimo"/>
    </font>
    <font>
      <b/>
      <sz val="12"/>
      <color rgb="FFFF122F"/>
      <name val="Arimo"/>
    </font>
    <font>
      <sz val="12"/>
      <color rgb="FFFF122F"/>
      <name val="Arimo"/>
    </font>
    <font>
      <b/>
      <sz val="18"/>
      <color rgb="FF199B1A"/>
      <name val="Arimo"/>
    </font>
    <font>
      <b/>
      <sz val="12"/>
      <color theme="0" tint="-0.499984740745262"/>
      <name val="Arimo"/>
    </font>
    <font>
      <sz val="18"/>
      <color rgb="FFFF0000"/>
      <name val="Arimo"/>
    </font>
    <font>
      <b/>
      <sz val="16"/>
      <color theme="0" tint="-0.499984740745262"/>
      <name val="Arimo"/>
    </font>
    <font>
      <b/>
      <i/>
      <sz val="18"/>
      <name val="Arimo"/>
    </font>
    <font>
      <sz val="14"/>
      <color theme="0" tint="-0.499984740745262"/>
      <name val="Arimo"/>
    </font>
    <font>
      <sz val="12"/>
      <color theme="0" tint="-0.499984740745262"/>
      <name val="Arimo"/>
    </font>
    <font>
      <b/>
      <sz val="14"/>
      <color rgb="FF199B1A"/>
      <name val="Arimo"/>
    </font>
    <font>
      <b/>
      <sz val="14"/>
      <color rgb="FFFF122F"/>
      <name val="Arimo"/>
    </font>
    <font>
      <b/>
      <sz val="14"/>
      <color theme="1"/>
      <name val="Arimo"/>
    </font>
    <font>
      <b/>
      <sz val="14"/>
      <color rgb="FF2522FF"/>
      <name val="Arimo"/>
    </font>
    <font>
      <b/>
      <sz val="14"/>
      <color rgb="FF000090"/>
      <name val="Arimo"/>
    </font>
    <font>
      <b/>
      <i/>
      <sz val="14"/>
      <color theme="0" tint="-0.499984740745262"/>
      <name val="Arimo"/>
    </font>
    <font>
      <b/>
      <sz val="14"/>
      <color rgb="FF0000D4"/>
      <name val="Arimo"/>
    </font>
    <font>
      <sz val="12"/>
      <color rgb="FF199B1A"/>
      <name val="Arimo"/>
    </font>
    <font>
      <b/>
      <sz val="14"/>
      <color rgb="FFFFC000"/>
      <name val="Arimo"/>
    </font>
    <font>
      <b/>
      <sz val="14"/>
      <color rgb="FF0070C0"/>
      <name val="Arimo"/>
    </font>
    <font>
      <b/>
      <i/>
      <u/>
      <sz val="14"/>
      <name val="Arimo"/>
    </font>
    <font>
      <b/>
      <sz val="14"/>
      <color theme="9"/>
      <name val="Arimo"/>
    </font>
    <font>
      <sz val="14"/>
      <color rgb="FF2B4DD0"/>
      <name val="Arimo"/>
    </font>
    <font>
      <sz val="16"/>
      <color rgb="FFFF122F"/>
      <name val="Arimo"/>
    </font>
    <font>
      <b/>
      <sz val="12"/>
      <color rgb="FF2522FF"/>
      <name val="Arimo"/>
    </font>
    <font>
      <b/>
      <vertAlign val="subscript"/>
      <sz val="18"/>
      <color theme="0" tint="-0.499984740745262"/>
      <name val="Arimo"/>
    </font>
    <font>
      <sz val="18"/>
      <color rgb="FFFF0000"/>
      <name val="Arimo"/>
      <charset val="1"/>
    </font>
    <font>
      <b/>
      <i/>
      <sz val="18"/>
      <color rgb="FF2522FF"/>
      <name val="Arimo"/>
    </font>
    <font>
      <sz val="18"/>
      <color rgb="FF2B4DD0"/>
      <name val="Arimo"/>
    </font>
    <font>
      <sz val="14"/>
      <color theme="10"/>
      <name val="Calibri"/>
      <family val="2"/>
      <scheme val="minor"/>
    </font>
    <font>
      <sz val="14"/>
      <color theme="10"/>
      <name val="Arimo"/>
    </font>
    <font>
      <sz val="16"/>
      <color rgb="FFFF0000"/>
      <name val="Arimo"/>
    </font>
    <font>
      <b/>
      <sz val="14"/>
      <name val="Calibri"/>
      <family val="2"/>
    </font>
  </fonts>
  <fills count="45">
    <fill>
      <patternFill patternType="none"/>
    </fill>
    <fill>
      <patternFill patternType="gray125"/>
    </fill>
    <fill>
      <patternFill patternType="solid">
        <fgColor theme="0" tint="-4.9989318521683403E-2"/>
        <bgColor indexed="64"/>
      </patternFill>
    </fill>
    <fill>
      <patternFill patternType="solid">
        <fgColor rgb="FFFFFFFF"/>
        <bgColor rgb="FFFFF58C"/>
      </patternFill>
    </fill>
    <fill>
      <patternFill patternType="solid">
        <fgColor indexed="42"/>
        <b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26"/>
        <bgColor indexed="9"/>
      </patternFill>
    </fill>
    <fill>
      <patternFill patternType="solid">
        <fgColor indexed="53"/>
        <bgColor indexed="52"/>
      </patternFill>
    </fill>
    <fill>
      <patternFill patternType="solid">
        <fgColor indexed="47"/>
        <bgColor indexed="31"/>
      </patternFill>
    </fill>
    <fill>
      <patternFill patternType="solid">
        <fgColor indexed="22"/>
        <bgColor indexed="24"/>
      </patternFill>
    </fill>
    <fill>
      <patternFill patternType="solid">
        <fgColor indexed="24"/>
      </patternFill>
    </fill>
    <fill>
      <patternFill patternType="solid">
        <fgColor indexed="54"/>
      </patternFill>
    </fill>
    <fill>
      <patternFill patternType="solid">
        <fgColor indexed="24"/>
        <bgColor indexed="22"/>
      </patternFill>
    </fill>
    <fill>
      <patternFill patternType="solid">
        <fgColor indexed="34"/>
      </patternFill>
    </fill>
    <fill>
      <patternFill patternType="solid">
        <fgColor theme="0" tint="-4.9989318521683403E-2"/>
        <bgColor indexed="22"/>
      </patternFill>
    </fill>
    <fill>
      <patternFill patternType="solid">
        <fgColor indexed="9"/>
        <bgColor indexed="26"/>
      </patternFill>
    </fill>
    <fill>
      <patternFill patternType="solid">
        <fgColor theme="4" tint="0.79998168889431442"/>
        <bgColor indexed="26"/>
      </patternFill>
    </fill>
    <fill>
      <patternFill patternType="solid">
        <fgColor theme="0" tint="-4.9989318521683403E-2"/>
        <bgColor rgb="FFFFCC99"/>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rgb="FFFFF58C"/>
      </patternFill>
    </fill>
    <fill>
      <patternFill patternType="solid">
        <fgColor theme="4" tint="0.79998168889431442"/>
        <bgColor rgb="FFFFF58C"/>
      </patternFill>
    </fill>
    <fill>
      <patternFill patternType="solid">
        <fgColor rgb="FFFFFF00"/>
        <bgColor indexed="64"/>
      </patternFill>
    </fill>
    <fill>
      <patternFill patternType="solid">
        <fgColor rgb="FFFFC000"/>
        <bgColor indexed="64"/>
      </patternFill>
    </fill>
  </fills>
  <borders count="61">
    <border>
      <left/>
      <right/>
      <top/>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style="thick">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ck">
        <color theme="1" tint="0.499984740745262"/>
      </right>
      <top style="thin">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style="thin">
        <color theme="1" tint="0.499984740745262"/>
      </top>
      <bottom style="thick">
        <color theme="1" tint="0.499984740745262"/>
      </bottom>
      <diagonal/>
    </border>
    <border>
      <left style="thin">
        <color theme="1" tint="0.499984740745262"/>
      </left>
      <right style="thick">
        <color theme="1" tint="0.499984740745262"/>
      </right>
      <top style="thin">
        <color theme="1" tint="0.499984740745262"/>
      </top>
      <bottom style="thick">
        <color theme="1" tint="0.499984740745262"/>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ck">
        <color theme="1" tint="0.499984740745262"/>
      </right>
      <top/>
      <bottom style="thin">
        <color theme="1" tint="0.499984740745262"/>
      </bottom>
      <diagonal/>
    </border>
    <border>
      <left style="thick">
        <color theme="1" tint="0.499984740745262"/>
      </left>
      <right style="thin">
        <color theme="1" tint="0.499984740745262"/>
      </right>
      <top/>
      <bottom style="thin">
        <color theme="1" tint="0.499984740745262"/>
      </bottom>
      <diagonal/>
    </border>
    <border>
      <left style="thick">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ck">
        <color theme="0" tint="-0.499984740745262"/>
      </right>
      <top style="thin">
        <color theme="0" tint="-0.499984740745262"/>
      </top>
      <bottom style="thin">
        <color theme="0" tint="-0.499984740745262"/>
      </bottom>
      <diagonal/>
    </border>
    <border>
      <left style="thick">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n">
        <color theme="0" tint="-0.499984740745262"/>
      </right>
      <top style="thin">
        <color theme="0" tint="-0.499984740745262"/>
      </top>
      <bottom style="thick">
        <color theme="0" tint="-0.499984740745262"/>
      </bottom>
      <diagonal/>
    </border>
    <border>
      <left style="thin">
        <color theme="0" tint="-0.499984740745262"/>
      </left>
      <right style="thick">
        <color theme="0" tint="-0.499984740745262"/>
      </right>
      <top style="thin">
        <color theme="0" tint="-0.499984740745262"/>
      </top>
      <bottom style="thick">
        <color theme="0" tint="-0.499984740745262"/>
      </bottom>
      <diagonal/>
    </border>
    <border>
      <left style="thick">
        <color theme="0" tint="-0.499984740745262"/>
      </left>
      <right style="thin">
        <color theme="0" tint="-0.499984740745262"/>
      </right>
      <top style="thick">
        <color theme="0" tint="-0.499984740745262"/>
      </top>
      <bottom style="medium">
        <color theme="0" tint="-0.499984740745262"/>
      </bottom>
      <diagonal/>
    </border>
    <border>
      <left style="thick">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ck">
        <color theme="0" tint="-0.499984740745262"/>
      </top>
      <bottom style="medium">
        <color theme="0" tint="-0.499984740745262"/>
      </bottom>
      <diagonal/>
    </border>
    <border>
      <left style="thin">
        <color theme="0" tint="-0.499984740745262"/>
      </left>
      <right style="thick">
        <color theme="0" tint="-0.499984740745262"/>
      </right>
      <top style="thick">
        <color theme="0" tint="-0.499984740745262"/>
      </top>
      <bottom style="medium">
        <color theme="0" tint="-0.499984740745262"/>
      </bottom>
      <diagonal/>
    </border>
    <border>
      <left style="thin">
        <color theme="0" tint="-0.499984740745262"/>
      </left>
      <right style="thick">
        <color theme="0" tint="-0.499984740745262"/>
      </right>
      <top/>
      <bottom style="thin">
        <color theme="0" tint="-0.499984740745262"/>
      </bottom>
      <diagonal/>
    </border>
    <border>
      <left style="thick">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ck">
        <color theme="0" tint="-0.499984740745262"/>
      </right>
      <top style="thin">
        <color theme="0" tint="-0.499984740745262"/>
      </top>
      <bottom style="medium">
        <color theme="0" tint="-0.499984740745262"/>
      </bottom>
      <diagonal/>
    </border>
    <border>
      <left style="thick">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ck">
        <color theme="0" tint="-0.499984740745262"/>
      </right>
      <top style="medium">
        <color theme="0" tint="-0.499984740745262"/>
      </top>
      <bottom style="thin">
        <color theme="0" tint="-0.499984740745262"/>
      </bottom>
      <diagonal/>
    </border>
    <border>
      <left style="thick">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n">
        <color theme="1" tint="0.499984740745262"/>
      </right>
      <top style="thick">
        <color theme="1" tint="0.499984740745262"/>
      </top>
      <bottom style="thin">
        <color theme="1" tint="0.499984740745262"/>
      </bottom>
      <diagonal/>
    </border>
    <border>
      <left style="thin">
        <color theme="1" tint="0.499984740745262"/>
      </left>
      <right style="thick">
        <color theme="1" tint="0.499984740745262"/>
      </right>
      <top style="thick">
        <color theme="1" tint="0.499984740745262"/>
      </top>
      <bottom style="thin">
        <color theme="1" tint="0.499984740745262"/>
      </bottom>
      <diagonal/>
    </border>
    <border>
      <left style="thick">
        <color theme="1" tint="0.499984740745262"/>
      </left>
      <right style="thin">
        <color theme="1" tint="0.499984740745262"/>
      </right>
      <top style="thin">
        <color theme="1" tint="0.499984740745262"/>
      </top>
      <bottom style="medium">
        <color theme="1" tint="0.499984740745262"/>
      </bottom>
      <diagonal/>
    </border>
    <border>
      <left style="thick">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style="thin">
        <color theme="1" tint="0.499984740745262"/>
      </left>
      <right style="thick">
        <color theme="1" tint="0.499984740745262"/>
      </right>
      <top style="medium">
        <color theme="1" tint="0.499984740745262"/>
      </top>
      <bottom style="medium">
        <color theme="1" tint="0.499984740745262"/>
      </bottom>
      <diagonal/>
    </border>
    <border>
      <left style="thin">
        <color theme="1" tint="0.499984740745262"/>
      </left>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right style="thick">
        <color theme="1" tint="0.499984740745262"/>
      </right>
      <top style="thin">
        <color theme="1" tint="0.499984740745262"/>
      </top>
      <bottom style="medium">
        <color theme="1" tint="0.499984740745262"/>
      </bottom>
      <diagonal/>
    </border>
    <border>
      <left style="thick">
        <color theme="0" tint="-0.499984740745262"/>
      </left>
      <right/>
      <top style="thick">
        <color theme="0" tint="-0.499984740745262"/>
      </top>
      <bottom style="medium">
        <color theme="0" tint="-0.499984740745262"/>
      </bottom>
      <diagonal/>
    </border>
    <border>
      <left/>
      <right style="thick">
        <color theme="0" tint="-0.499984740745262"/>
      </right>
      <top style="thick">
        <color theme="0" tint="-0.499984740745262"/>
      </top>
      <bottom style="medium">
        <color theme="0" tint="-0.499984740745262"/>
      </bottom>
      <diagonal/>
    </border>
    <border>
      <left style="thick">
        <color theme="0" tint="-0.499984740745262"/>
      </left>
      <right/>
      <top style="thick">
        <color theme="0" tint="-0.499984740745262"/>
      </top>
      <bottom style="thin">
        <color theme="0" tint="-0.499984740745262"/>
      </bottom>
      <diagonal/>
    </border>
    <border>
      <left/>
      <right/>
      <top style="thick">
        <color theme="0" tint="-0.499984740745262"/>
      </top>
      <bottom style="thin">
        <color theme="0" tint="-0.499984740745262"/>
      </bottom>
      <diagonal/>
    </border>
    <border>
      <left/>
      <right style="thick">
        <color theme="0" tint="-0.499984740745262"/>
      </right>
      <top style="thick">
        <color theme="0" tint="-0.499984740745262"/>
      </top>
      <bottom style="thin">
        <color theme="0" tint="-0.499984740745262"/>
      </bottom>
      <diagonal/>
    </border>
    <border>
      <left/>
      <right style="thin">
        <color rgb="FF7F7F7F"/>
      </right>
      <top style="thin">
        <color theme="1" tint="0.499984740745262"/>
      </top>
      <bottom style="medium">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rgb="FF7F7F7F"/>
      </left>
      <right/>
      <top style="thin">
        <color theme="1" tint="0.499984740745262"/>
      </top>
      <bottom style="medium">
        <color theme="1" tint="0.499984740745262"/>
      </bottom>
      <diagonal/>
    </border>
  </borders>
  <cellStyleXfs count="171">
    <xf numFmtId="0" fontId="0" fillId="0" borderId="0"/>
    <xf numFmtId="43" fontId="2" fillId="0" borderId="0" applyFont="0" applyFill="0" applyBorder="0" applyAlignment="0" applyProtection="0"/>
    <xf numFmtId="0" fontId="3" fillId="0" borderId="0"/>
    <xf numFmtId="0" fontId="5" fillId="0" borderId="0"/>
    <xf numFmtId="0" fontId="3" fillId="0" borderId="0"/>
    <xf numFmtId="0" fontId="6" fillId="0" borderId="0"/>
    <xf numFmtId="0" fontId="6" fillId="0" borderId="0"/>
    <xf numFmtId="0" fontId="3" fillId="0" borderId="0"/>
    <xf numFmtId="0" fontId="5" fillId="0" borderId="0"/>
    <xf numFmtId="0" fontId="3" fillId="0" borderId="0"/>
    <xf numFmtId="0" fontId="1" fillId="0" borderId="0"/>
    <xf numFmtId="0" fontId="5" fillId="0" borderId="0"/>
    <xf numFmtId="0" fontId="7"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3"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10" fillId="0" borderId="0"/>
    <xf numFmtId="0" fontId="11" fillId="10" borderId="5" applyNumberFormat="0" applyAlignment="0" applyProtection="0"/>
    <xf numFmtId="0" fontId="12" fillId="19" borderId="6" applyNumberFormat="0" applyAlignment="0" applyProtection="0"/>
    <xf numFmtId="0" fontId="9" fillId="20"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23" borderId="0" applyNumberFormat="0" applyBorder="0" applyAlignment="0" applyProtection="0"/>
    <xf numFmtId="0" fontId="13" fillId="24" borderId="7" applyNumberFormat="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8" fillId="6" borderId="0" applyNumberFormat="0" applyBorder="0" applyAlignment="0" applyProtection="0"/>
    <xf numFmtId="0" fontId="7" fillId="7" borderId="0" applyNumberFormat="0" applyBorder="0" applyAlignment="0" applyProtection="0"/>
    <xf numFmtId="0" fontId="19" fillId="25" borderId="0" applyNumberFormat="0" applyBorder="0" applyAlignment="0" applyProtection="0"/>
    <xf numFmtId="0" fontId="20" fillId="0" borderId="0" applyNumberFormat="0" applyFill="0" applyBorder="0" applyAlignment="0" applyProtection="0"/>
    <xf numFmtId="0" fontId="21" fillId="26" borderId="11" applyNumberFormat="0" applyFont="0" applyAlignment="0" applyProtection="0"/>
    <xf numFmtId="0" fontId="22" fillId="0" borderId="12" applyNumberFormat="0" applyFill="0" applyAlignment="0" applyProtection="0"/>
    <xf numFmtId="0" fontId="23" fillId="0" borderId="13" applyNumberFormat="0" applyFill="0" applyAlignment="0" applyProtection="0"/>
    <xf numFmtId="0" fontId="24" fillId="0" borderId="0" applyNumberFormat="0" applyFill="0" applyBorder="0" applyAlignment="0" applyProtection="0"/>
    <xf numFmtId="0" fontId="25" fillId="24" borderId="5" applyNumberFormat="0" applyAlignment="0" applyProtection="0"/>
    <xf numFmtId="165" fontId="21" fillId="0" borderId="0"/>
    <xf numFmtId="0" fontId="1" fillId="0" borderId="0"/>
    <xf numFmtId="0" fontId="1" fillId="0" borderId="0"/>
    <xf numFmtId="0" fontId="1"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3" fillId="27" borderId="11" applyNumberFormat="0" applyAlignment="0" applyProtection="0"/>
    <xf numFmtId="166" fontId="3" fillId="27" borderId="11" applyAlignment="0"/>
    <xf numFmtId="0" fontId="24" fillId="0" borderId="0" applyNumberFormat="0" applyFill="0" applyBorder="0" applyAlignment="0" applyProtection="0"/>
    <xf numFmtId="0" fontId="9" fillId="28" borderId="0" applyNumberFormat="0" applyBorder="0" applyAlignment="0" applyProtection="0"/>
    <xf numFmtId="0" fontId="17" fillId="0" borderId="0" applyNumberFormat="0" applyFill="0" applyBorder="0" applyAlignment="0" applyProtection="0"/>
    <xf numFmtId="0" fontId="3" fillId="27" borderId="11" applyNumberFormat="0" applyAlignment="0" applyProtection="0"/>
    <xf numFmtId="0" fontId="8" fillId="29" borderId="0" applyNumberFormat="0" applyBorder="0" applyAlignment="0" applyProtection="0"/>
    <xf numFmtId="0" fontId="25" fillId="30" borderId="5" applyNumberFormat="0" applyAlignment="0" applyProtection="0"/>
    <xf numFmtId="0" fontId="5" fillId="0" borderId="0"/>
    <xf numFmtId="0" fontId="10" fillId="0" borderId="0"/>
    <xf numFmtId="0" fontId="20" fillId="0" borderId="0" applyNumberFormat="0" applyFill="0" applyBorder="0" applyAlignment="0" applyProtection="0"/>
    <xf numFmtId="0" fontId="22" fillId="0" borderId="12" applyNumberFormat="0" applyFill="0" applyAlignment="0" applyProtection="0"/>
    <xf numFmtId="0" fontId="5" fillId="0" borderId="0"/>
    <xf numFmtId="0" fontId="10" fillId="0" borderId="0"/>
    <xf numFmtId="0" fontId="5" fillId="0" borderId="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167" fontId="3" fillId="0" borderId="0" applyFill="0" applyBorder="0" applyAlignment="0" applyProtection="0"/>
    <xf numFmtId="168" fontId="29" fillId="0" borderId="0"/>
    <xf numFmtId="168" fontId="30" fillId="0" borderId="0"/>
    <xf numFmtId="0" fontId="8" fillId="0" borderId="0"/>
    <xf numFmtId="0" fontId="31" fillId="0" borderId="0">
      <alignment horizontal="center"/>
    </xf>
    <xf numFmtId="0" fontId="31" fillId="0" borderId="0">
      <alignment horizontal="center" textRotation="90"/>
    </xf>
    <xf numFmtId="0" fontId="32" fillId="0" borderId="0"/>
    <xf numFmtId="0" fontId="3" fillId="0" borderId="0"/>
    <xf numFmtId="0" fontId="5" fillId="0" borderId="0"/>
    <xf numFmtId="0" fontId="21" fillId="0" borderId="0"/>
    <xf numFmtId="0" fontId="2" fillId="0" borderId="0"/>
    <xf numFmtId="0" fontId="33" fillId="0" borderId="0"/>
    <xf numFmtId="169" fontId="33" fillId="0" borderId="0"/>
    <xf numFmtId="0" fontId="34" fillId="7" borderId="0" applyNumberFormat="0" applyBorder="0" applyAlignment="0" applyProtection="0"/>
    <xf numFmtId="0" fontId="34" fillId="7" borderId="0" applyNumberFormat="0" applyBorder="0" applyAlignment="0" applyProtection="0"/>
    <xf numFmtId="0" fontId="35" fillId="0" borderId="14"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26" borderId="7" applyNumberFormat="0" applyAlignment="0" applyProtection="0"/>
    <xf numFmtId="0" fontId="3" fillId="5" borderId="0" applyNumberFormat="0" applyBorder="0" applyAlignment="0" applyProtection="0"/>
    <xf numFmtId="0" fontId="38" fillId="17" borderId="0" applyNumberFormat="0" applyBorder="0" applyAlignment="0" applyProtection="0"/>
    <xf numFmtId="0" fontId="38" fillId="10" borderId="0" applyNumberFormat="0" applyBorder="0" applyAlignment="0" applyProtection="0"/>
    <xf numFmtId="0" fontId="39" fillId="10" borderId="5" applyNumberFormat="0" applyAlignment="0" applyProtection="0"/>
    <xf numFmtId="0" fontId="38" fillId="31" borderId="0" applyNumberFormat="0" applyBorder="0" applyAlignment="0" applyProtection="0"/>
    <xf numFmtId="0" fontId="38" fillId="32" borderId="0" applyNumberFormat="0" applyBorder="0" applyAlignment="0" applyProtection="0"/>
    <xf numFmtId="0" fontId="38" fillId="17" borderId="0" applyNumberFormat="0" applyBorder="0" applyAlignment="0" applyProtection="0"/>
    <xf numFmtId="0" fontId="38" fillId="21" borderId="0" applyNumberFormat="0" applyBorder="0" applyAlignment="0" applyProtection="0"/>
    <xf numFmtId="0" fontId="38" fillId="12" borderId="0" applyNumberFormat="0" applyBorder="0" applyAlignment="0" applyProtection="0"/>
    <xf numFmtId="0" fontId="38" fillId="17" borderId="0" applyNumberFormat="0" applyBorder="0" applyAlignment="0" applyProtection="0"/>
    <xf numFmtId="0" fontId="3" fillId="26" borderId="0" applyNumberFormat="0" applyBorder="0" applyAlignment="0" applyProtection="0"/>
    <xf numFmtId="0" fontId="36" fillId="0" borderId="0" applyNumberFormat="0" applyFill="0" applyBorder="0" applyAlignment="0" applyProtection="0"/>
    <xf numFmtId="0" fontId="38" fillId="17" borderId="0" applyNumberFormat="0" applyBorder="0" applyAlignment="0" applyProtection="0"/>
    <xf numFmtId="0" fontId="39" fillId="10" borderId="5" applyNumberFormat="0" applyAlignment="0" applyProtection="0"/>
    <xf numFmtId="0" fontId="8" fillId="26" borderId="0" applyNumberFormat="0" applyBorder="0" applyAlignment="0" applyProtection="0"/>
    <xf numFmtId="0" fontId="40" fillId="26" borderId="5" applyNumberFormat="0" applyAlignment="0" applyProtection="0"/>
    <xf numFmtId="0" fontId="3" fillId="26" borderId="0" applyNumberFormat="0" applyBorder="0" applyAlignment="0" applyProtection="0"/>
    <xf numFmtId="0" fontId="9" fillId="10" borderId="0" applyNumberFormat="0" applyBorder="0" applyAlignment="0" applyProtection="0"/>
    <xf numFmtId="0" fontId="41" fillId="0" borderId="0" applyNumberFormat="0" applyFill="0" applyBorder="0" applyAlignment="0" applyProtection="0"/>
    <xf numFmtId="0" fontId="9" fillId="28" borderId="0" applyNumberFormat="0" applyBorder="0" applyAlignment="0" applyProtection="0"/>
    <xf numFmtId="0" fontId="42" fillId="0" borderId="12" applyNumberFormat="0" applyFill="0" applyAlignment="0" applyProtection="0"/>
    <xf numFmtId="0" fontId="43" fillId="19" borderId="6" applyNumberFormat="0" applyAlignment="0" applyProtection="0"/>
    <xf numFmtId="0" fontId="44" fillId="0" borderId="0" applyNumberFormat="0" applyFill="0" applyBorder="0" applyAlignment="0" applyProtection="0"/>
    <xf numFmtId="0" fontId="11" fillId="10" borderId="5" applyNumberFormat="0" applyAlignment="0" applyProtection="0"/>
    <xf numFmtId="0" fontId="8" fillId="33" borderId="0" applyNumberFormat="0" applyBorder="0" applyAlignment="0" applyProtection="0"/>
    <xf numFmtId="0" fontId="25" fillId="26" borderId="5" applyNumberFormat="0" applyAlignment="0" applyProtection="0"/>
    <xf numFmtId="0" fontId="8" fillId="26" borderId="0" applyNumberFormat="0" applyBorder="0" applyAlignment="0" applyProtection="0"/>
    <xf numFmtId="0" fontId="45" fillId="0" borderId="0" applyNumberFormat="0" applyFill="0" applyBorder="0" applyAlignment="0" applyProtection="0"/>
    <xf numFmtId="0" fontId="44" fillId="0" borderId="0" applyNumberFormat="0" applyFill="0" applyBorder="0" applyAlignment="0" applyProtection="0"/>
    <xf numFmtId="0" fontId="22" fillId="0" borderId="12" applyNumberFormat="0" applyFill="0" applyAlignment="0" applyProtection="0"/>
    <xf numFmtId="0" fontId="22" fillId="0" borderId="12" applyNumberFormat="0" applyFill="0" applyAlignment="0" applyProtection="0"/>
    <xf numFmtId="0" fontId="5" fillId="0" borderId="0"/>
    <xf numFmtId="0" fontId="41" fillId="0" borderId="0" applyNumberFormat="0" applyFill="0" applyBorder="0" applyAlignment="0" applyProtection="0"/>
    <xf numFmtId="0" fontId="46" fillId="0" borderId="15" applyNumberFormat="0" applyFill="0" applyAlignment="0" applyProtection="0"/>
    <xf numFmtId="0" fontId="45" fillId="0" borderId="0" applyNumberFormat="0" applyFill="0" applyBorder="0" applyAlignment="0" applyProtection="0"/>
    <xf numFmtId="0" fontId="47" fillId="34" borderId="0" applyNumberFormat="0" applyBorder="0" applyAlignment="0" applyProtection="0"/>
    <xf numFmtId="0" fontId="3" fillId="25" borderId="11" applyNumberFormat="0" applyFont="0" applyAlignment="0" applyProtection="0"/>
    <xf numFmtId="0" fontId="40" fillId="26" borderId="5" applyNumberFormat="0" applyAlignment="0" applyProtection="0"/>
    <xf numFmtId="0" fontId="26" fillId="0" borderId="0"/>
    <xf numFmtId="0" fontId="21" fillId="0" borderId="0"/>
    <xf numFmtId="0" fontId="26" fillId="0" borderId="0"/>
    <xf numFmtId="0" fontId="1" fillId="0" borderId="0"/>
    <xf numFmtId="0" fontId="1" fillId="0" borderId="0"/>
    <xf numFmtId="0" fontId="28" fillId="0" borderId="0" applyNumberFormat="0" applyFill="0" applyBorder="0" applyAlignment="0" applyProtection="0"/>
    <xf numFmtId="0" fontId="28"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166">
    <xf numFmtId="0" fontId="0" fillId="0" borderId="0" xfId="0"/>
    <xf numFmtId="0" fontId="48" fillId="0" borderId="0" xfId="70" applyFont="1"/>
    <xf numFmtId="0" fontId="50" fillId="0" borderId="0" xfId="112" applyFont="1" applyAlignment="1"/>
    <xf numFmtId="0" fontId="4" fillId="0" borderId="0" xfId="11" applyFont="1" applyAlignment="1">
      <alignment vertical="center"/>
    </xf>
    <xf numFmtId="0" fontId="53" fillId="0" borderId="0" xfId="11" applyFont="1" applyFill="1" applyBorder="1" applyAlignment="1">
      <alignment horizontal="center" vertical="center"/>
    </xf>
    <xf numFmtId="0" fontId="4" fillId="0" borderId="0" xfId="162" applyFont="1" applyAlignment="1">
      <alignment vertical="center"/>
    </xf>
    <xf numFmtId="0" fontId="4" fillId="0" borderId="0" xfId="163" applyFont="1" applyAlignment="1">
      <alignment vertical="center"/>
    </xf>
    <xf numFmtId="0" fontId="55" fillId="0" borderId="0" xfId="114" applyFont="1"/>
    <xf numFmtId="0" fontId="51" fillId="0" borderId="0" xfId="114" applyFont="1" applyFill="1" applyBorder="1" applyAlignment="1">
      <alignment horizontal="center" vertical="center"/>
    </xf>
    <xf numFmtId="0" fontId="55" fillId="0" borderId="0" xfId="162" applyFont="1"/>
    <xf numFmtId="0" fontId="55" fillId="0" borderId="0" xfId="163" applyFont="1"/>
    <xf numFmtId="0" fontId="55" fillId="0" borderId="0" xfId="163" applyFont="1" applyAlignment="1">
      <alignment wrapText="1"/>
    </xf>
    <xf numFmtId="0" fontId="52" fillId="0" borderId="0" xfId="2" applyFont="1" applyAlignment="1"/>
    <xf numFmtId="0" fontId="61" fillId="3" borderId="1" xfId="0" applyFont="1" applyFill="1" applyBorder="1"/>
    <xf numFmtId="0" fontId="61" fillId="3" borderId="2" xfId="0" applyFont="1" applyFill="1" applyBorder="1"/>
    <xf numFmtId="0" fontId="50" fillId="0" borderId="0" xfId="2" applyNumberFormat="1" applyFont="1" applyAlignment="1"/>
    <xf numFmtId="0" fontId="61" fillId="3" borderId="3" xfId="0" applyFont="1" applyFill="1" applyBorder="1"/>
    <xf numFmtId="0" fontId="61" fillId="3" borderId="4" xfId="0" applyFont="1" applyFill="1" applyBorder="1"/>
    <xf numFmtId="0" fontId="52" fillId="0" borderId="0" xfId="0" applyFont="1"/>
    <xf numFmtId="0" fontId="51" fillId="0" borderId="0" xfId="2" applyFont="1" applyAlignment="1"/>
    <xf numFmtId="0" fontId="66" fillId="0" borderId="0" xfId="0" applyFont="1"/>
    <xf numFmtId="0" fontId="66" fillId="0" borderId="0" xfId="0" applyFont="1" applyAlignment="1">
      <alignment horizontal="center"/>
    </xf>
    <xf numFmtId="0" fontId="0" fillId="0" borderId="0" xfId="0" applyAlignment="1">
      <alignment horizontal="center"/>
    </xf>
    <xf numFmtId="0" fontId="69" fillId="0" borderId="0" xfId="0" applyFont="1" applyAlignment="1">
      <alignment horizontal="center"/>
    </xf>
    <xf numFmtId="170" fontId="69" fillId="0" borderId="0" xfId="0" applyNumberFormat="1" applyFont="1" applyAlignment="1">
      <alignment horizontal="center"/>
    </xf>
    <xf numFmtId="0" fontId="69" fillId="0" borderId="0" xfId="0" applyFont="1"/>
    <xf numFmtId="0" fontId="70" fillId="39" borderId="26" xfId="0" applyFont="1" applyFill="1" applyBorder="1" applyAlignment="1">
      <alignment horizontal="center" vertical="center"/>
    </xf>
    <xf numFmtId="0" fontId="70" fillId="39" borderId="27" xfId="0" applyFont="1" applyFill="1" applyBorder="1" applyAlignment="1">
      <alignment horizontal="center" vertical="center"/>
    </xf>
    <xf numFmtId="170" fontId="72" fillId="39" borderId="26" xfId="0" applyNumberFormat="1" applyFont="1" applyFill="1" applyBorder="1" applyAlignment="1">
      <alignment horizontal="center" vertical="center"/>
    </xf>
    <xf numFmtId="170" fontId="72" fillId="39" borderId="29" xfId="0" applyNumberFormat="1" applyFont="1" applyFill="1" applyBorder="1" applyAlignment="1">
      <alignment horizontal="center" vertical="center"/>
    </xf>
    <xf numFmtId="0" fontId="74" fillId="39" borderId="25" xfId="0" applyFont="1" applyFill="1" applyBorder="1" applyAlignment="1">
      <alignment horizontal="center" vertical="center"/>
    </xf>
    <xf numFmtId="2" fontId="75" fillId="0" borderId="25" xfId="0" applyNumberFormat="1" applyFont="1" applyBorder="1" applyAlignment="1">
      <alignment horizontal="center" vertical="center"/>
    </xf>
    <xf numFmtId="2" fontId="75" fillId="0" borderId="28" xfId="0" applyNumberFormat="1" applyFont="1" applyBorder="1" applyAlignment="1">
      <alignment horizontal="center" vertical="center"/>
    </xf>
    <xf numFmtId="170" fontId="68" fillId="0" borderId="26" xfId="0" applyNumberFormat="1" applyFont="1" applyBorder="1" applyAlignment="1">
      <alignment horizontal="center" vertical="center"/>
    </xf>
    <xf numFmtId="46" fontId="68" fillId="0" borderId="26" xfId="0" applyNumberFormat="1" applyFont="1" applyBorder="1" applyAlignment="1">
      <alignment horizontal="center" vertical="center"/>
    </xf>
    <xf numFmtId="46" fontId="68" fillId="0" borderId="27" xfId="0" applyNumberFormat="1" applyFont="1" applyBorder="1" applyAlignment="1">
      <alignment horizontal="center" vertical="center"/>
    </xf>
    <xf numFmtId="170" fontId="68" fillId="0" borderId="29" xfId="0" applyNumberFormat="1" applyFont="1" applyBorder="1" applyAlignment="1">
      <alignment horizontal="center" vertical="center"/>
    </xf>
    <xf numFmtId="46" fontId="68" fillId="0" borderId="29" xfId="0" applyNumberFormat="1" applyFont="1" applyBorder="1" applyAlignment="1">
      <alignment horizontal="center" vertical="center"/>
    </xf>
    <xf numFmtId="46" fontId="68" fillId="0" borderId="30" xfId="0" applyNumberFormat="1" applyFont="1" applyBorder="1" applyAlignment="1">
      <alignment horizontal="center" vertical="center"/>
    </xf>
    <xf numFmtId="2" fontId="75" fillId="0" borderId="32" xfId="0" applyNumberFormat="1" applyFont="1" applyBorder="1" applyAlignment="1">
      <alignment horizontal="center" vertical="center"/>
    </xf>
    <xf numFmtId="170" fontId="72" fillId="39" borderId="33" xfId="0" applyNumberFormat="1" applyFont="1" applyFill="1" applyBorder="1" applyAlignment="1">
      <alignment horizontal="center" vertical="center"/>
    </xf>
    <xf numFmtId="170" fontId="68" fillId="0" borderId="33" xfId="0" applyNumberFormat="1" applyFont="1" applyBorder="1" applyAlignment="1">
      <alignment horizontal="center" vertical="center"/>
    </xf>
    <xf numFmtId="46" fontId="68" fillId="0" borderId="33" xfId="0" applyNumberFormat="1" applyFont="1" applyBorder="1" applyAlignment="1">
      <alignment horizontal="center" vertical="center"/>
    </xf>
    <xf numFmtId="46" fontId="68" fillId="0" borderId="36" xfId="0" applyNumberFormat="1" applyFont="1" applyBorder="1" applyAlignment="1">
      <alignment horizontal="center" vertical="center"/>
    </xf>
    <xf numFmtId="0" fontId="70" fillId="39" borderId="38" xfId="0" applyFont="1" applyFill="1" applyBorder="1" applyAlignment="1">
      <alignment horizontal="center" vertical="center"/>
    </xf>
    <xf numFmtId="0" fontId="71" fillId="39" borderId="39" xfId="0" applyFont="1" applyFill="1" applyBorder="1" applyAlignment="1">
      <alignment horizontal="center" vertical="center"/>
    </xf>
    <xf numFmtId="0" fontId="74" fillId="39" borderId="40" xfId="0" applyFont="1" applyFill="1" applyBorder="1" applyAlignment="1">
      <alignment horizontal="center" vertical="center"/>
    </xf>
    <xf numFmtId="0" fontId="70" fillId="39" borderId="41" xfId="0" applyFont="1" applyFill="1" applyBorder="1" applyAlignment="1">
      <alignment horizontal="center" vertical="center"/>
    </xf>
    <xf numFmtId="0" fontId="74" fillId="39" borderId="37" xfId="0" applyFont="1" applyFill="1" applyBorder="1" applyAlignment="1">
      <alignment horizontal="center" vertical="center"/>
    </xf>
    <xf numFmtId="0" fontId="76" fillId="0" borderId="44" xfId="70" applyFont="1" applyFill="1" applyBorder="1" applyAlignment="1">
      <alignment horizontal="center" vertical="center"/>
    </xf>
    <xf numFmtId="0" fontId="79" fillId="0" borderId="25" xfId="114" applyFont="1" applyFill="1" applyBorder="1" applyAlignment="1">
      <alignment horizontal="center" vertical="center" wrapText="1"/>
    </xf>
    <xf numFmtId="0" fontId="56" fillId="39" borderId="25" xfId="164" applyFont="1" applyFill="1" applyBorder="1" applyAlignment="1">
      <alignment horizontal="center" vertical="center" wrapText="1"/>
    </xf>
    <xf numFmtId="0" fontId="56" fillId="39" borderId="26" xfId="164" applyFont="1" applyFill="1" applyBorder="1" applyAlignment="1">
      <alignment horizontal="center" vertical="center" wrapText="1"/>
    </xf>
    <xf numFmtId="0" fontId="51" fillId="0" borderId="26" xfId="164" applyFont="1" applyFill="1" applyBorder="1" applyAlignment="1">
      <alignment horizontal="left" vertical="center" wrapText="1"/>
    </xf>
    <xf numFmtId="0" fontId="51" fillId="36" borderId="27" xfId="114" applyFont="1" applyFill="1" applyBorder="1" applyAlignment="1">
      <alignment horizontal="center" vertical="center" wrapText="1"/>
    </xf>
    <xf numFmtId="0" fontId="60" fillId="0" borderId="26" xfId="164" applyFont="1" applyFill="1" applyBorder="1" applyAlignment="1">
      <alignment horizontal="left" vertical="center" wrapText="1"/>
    </xf>
    <xf numFmtId="0" fontId="56" fillId="37" borderId="25" xfId="114" applyFont="1" applyFill="1" applyBorder="1" applyAlignment="1">
      <alignment horizontal="center" vertical="center" wrapText="1"/>
    </xf>
    <xf numFmtId="0" fontId="51" fillId="36" borderId="26" xfId="114" applyFont="1" applyFill="1" applyBorder="1" applyAlignment="1">
      <alignment horizontal="justify" vertical="center" wrapText="1"/>
    </xf>
    <xf numFmtId="0" fontId="51" fillId="36" borderId="26" xfId="114" applyFont="1" applyFill="1" applyBorder="1" applyAlignment="1">
      <alignment horizontal="left" vertical="center" wrapText="1"/>
    </xf>
    <xf numFmtId="0" fontId="56" fillId="37" borderId="28" xfId="114" applyFont="1" applyFill="1" applyBorder="1" applyAlignment="1">
      <alignment horizontal="center" vertical="center" wrapText="1"/>
    </xf>
    <xf numFmtId="0" fontId="51" fillId="36" borderId="29" xfId="114" applyFont="1" applyFill="1" applyBorder="1" applyAlignment="1">
      <alignment horizontal="left" vertical="center" wrapText="1"/>
    </xf>
    <xf numFmtId="0" fontId="51" fillId="36" borderId="30" xfId="114" applyFont="1" applyFill="1" applyBorder="1" applyAlignment="1">
      <alignment horizontal="center" vertical="center" wrapText="1"/>
    </xf>
    <xf numFmtId="0" fontId="56" fillId="0" borderId="25" xfId="164" applyFont="1" applyFill="1" applyBorder="1" applyAlignment="1">
      <alignment horizontal="center" vertical="center" wrapText="1"/>
    </xf>
    <xf numFmtId="0" fontId="82" fillId="39" borderId="25" xfId="164" applyFont="1" applyFill="1" applyBorder="1" applyAlignment="1">
      <alignment horizontal="center" vertical="center" wrapText="1"/>
    </xf>
    <xf numFmtId="0" fontId="81" fillId="39" borderId="27" xfId="164" applyFont="1" applyFill="1" applyBorder="1" applyAlignment="1">
      <alignment horizontal="center" vertical="center" wrapText="1"/>
    </xf>
    <xf numFmtId="0" fontId="67" fillId="37" borderId="48" xfId="2" applyFont="1" applyFill="1" applyBorder="1" applyAlignment="1">
      <alignment horizontal="center" vertical="center"/>
    </xf>
    <xf numFmtId="0" fontId="67" fillId="37" borderId="49" xfId="2" applyFont="1" applyFill="1" applyBorder="1" applyAlignment="1">
      <alignment horizontal="center" vertical="center" wrapText="1"/>
    </xf>
    <xf numFmtId="0" fontId="87" fillId="38" borderId="24" xfId="0" applyFont="1" applyFill="1" applyBorder="1" applyAlignment="1">
      <alignment horizontal="center" vertical="center"/>
    </xf>
    <xf numFmtId="0" fontId="87" fillId="38" borderId="16" xfId="0" applyFont="1" applyFill="1" applyBorder="1" applyAlignment="1">
      <alignment horizontal="center" vertical="center"/>
    </xf>
    <xf numFmtId="0" fontId="87" fillId="38" borderId="19" xfId="0" applyFont="1" applyFill="1" applyBorder="1" applyAlignment="1">
      <alignment horizontal="center" vertical="center"/>
    </xf>
    <xf numFmtId="3" fontId="87" fillId="41" borderId="18" xfId="0" applyNumberFormat="1" applyFont="1" applyFill="1" applyBorder="1" applyAlignment="1">
      <alignment horizontal="center" vertical="center"/>
    </xf>
    <xf numFmtId="3" fontId="87" fillId="41" borderId="21" xfId="0" applyNumberFormat="1" applyFont="1" applyFill="1" applyBorder="1" applyAlignment="1">
      <alignment horizontal="center" vertical="center"/>
    </xf>
    <xf numFmtId="3" fontId="67" fillId="42" borderId="23" xfId="0" applyNumberFormat="1" applyFont="1" applyFill="1" applyBorder="1" applyAlignment="1">
      <alignment horizontal="center" vertical="center"/>
    </xf>
    <xf numFmtId="0" fontId="51" fillId="36" borderId="27" xfId="114" applyFont="1" applyFill="1" applyBorder="1" applyAlignment="1">
      <alignment horizontal="center" vertical="center" wrapText="1"/>
    </xf>
    <xf numFmtId="0" fontId="56" fillId="37" borderId="25" xfId="114" applyFont="1" applyFill="1" applyBorder="1" applyAlignment="1">
      <alignment horizontal="center" vertical="center" wrapText="1"/>
    </xf>
    <xf numFmtId="0" fontId="51" fillId="36" borderId="26" xfId="114" applyFont="1" applyFill="1" applyBorder="1" applyAlignment="1">
      <alignment horizontal="left" vertical="center" wrapText="1"/>
    </xf>
    <xf numFmtId="0" fontId="95" fillId="0" borderId="44" xfId="70" applyFont="1" applyFill="1" applyBorder="1" applyAlignment="1">
      <alignment vertical="center"/>
    </xf>
    <xf numFmtId="164" fontId="97" fillId="2" borderId="17" xfId="0" applyNumberFormat="1" applyFont="1" applyFill="1" applyBorder="1" applyAlignment="1">
      <alignment horizontal="center" vertical="center" wrapText="1"/>
    </xf>
    <xf numFmtId="164" fontId="97" fillId="2" borderId="22" xfId="0" applyNumberFormat="1" applyFont="1" applyFill="1" applyBorder="1" applyAlignment="1">
      <alignment horizontal="center" vertical="center" wrapText="1"/>
    </xf>
    <xf numFmtId="164" fontId="97" fillId="2" borderId="20" xfId="0" applyNumberFormat="1" applyFont="1" applyFill="1" applyBorder="1" applyAlignment="1">
      <alignment horizontal="center" vertical="center" wrapText="1"/>
    </xf>
    <xf numFmtId="21" fontId="51" fillId="0" borderId="17" xfId="2" applyNumberFormat="1" applyFont="1" applyFill="1" applyBorder="1" applyAlignment="1" applyProtection="1">
      <alignment horizontal="center" vertical="center" wrapText="1"/>
      <protection locked="0"/>
    </xf>
    <xf numFmtId="0" fontId="51" fillId="0" borderId="17" xfId="0" applyFont="1" applyFill="1" applyBorder="1" applyAlignment="1" applyProtection="1">
      <alignment horizontal="center" vertical="center" wrapText="1"/>
      <protection locked="0"/>
    </xf>
    <xf numFmtId="21" fontId="51" fillId="0" borderId="17" xfId="0" applyNumberFormat="1" applyFont="1" applyFill="1" applyBorder="1" applyAlignment="1" applyProtection="1">
      <alignment horizontal="center" vertical="center" wrapText="1"/>
      <protection locked="0"/>
    </xf>
    <xf numFmtId="3" fontId="51" fillId="0" borderId="22" xfId="0" applyNumberFormat="1" applyFont="1" applyFill="1" applyBorder="1" applyAlignment="1" applyProtection="1">
      <alignment horizontal="center" vertical="center" wrapText="1"/>
      <protection locked="0"/>
    </xf>
    <xf numFmtId="0" fontId="51" fillId="0" borderId="22" xfId="0" applyFont="1" applyFill="1" applyBorder="1" applyAlignment="1" applyProtection="1">
      <alignment horizontal="center" vertical="center" wrapText="1"/>
      <protection locked="0"/>
    </xf>
    <xf numFmtId="0" fontId="51" fillId="0" borderId="17" xfId="2" applyFont="1" applyFill="1" applyBorder="1" applyAlignment="1" applyProtection="1">
      <alignment horizontal="center" vertical="center" wrapText="1"/>
      <protection locked="0"/>
    </xf>
    <xf numFmtId="1" fontId="89" fillId="41" borderId="17" xfId="0" applyNumberFormat="1" applyFont="1" applyFill="1" applyBorder="1" applyAlignment="1" applyProtection="1">
      <alignment horizontal="center" vertical="center" wrapText="1"/>
      <protection locked="0"/>
    </xf>
    <xf numFmtId="0" fontId="51" fillId="0" borderId="17" xfId="4" applyFont="1" applyFill="1" applyBorder="1" applyAlignment="1" applyProtection="1">
      <alignment horizontal="center" vertical="center" wrapText="1"/>
      <protection locked="0"/>
    </xf>
    <xf numFmtId="21" fontId="51" fillId="0" borderId="17" xfId="4" applyNumberFormat="1" applyFont="1" applyFill="1" applyBorder="1" applyAlignment="1" applyProtection="1">
      <alignment horizontal="center" vertical="center" wrapText="1"/>
      <protection locked="0"/>
    </xf>
    <xf numFmtId="0" fontId="51" fillId="0" borderId="17" xfId="165" applyFont="1" applyFill="1" applyBorder="1" applyAlignment="1" applyProtection="1">
      <alignment horizontal="center" vertical="center" wrapText="1"/>
      <protection locked="0"/>
    </xf>
    <xf numFmtId="0" fontId="51" fillId="0" borderId="17" xfId="1" applyNumberFormat="1" applyFont="1" applyFill="1" applyBorder="1" applyAlignment="1" applyProtection="1">
      <alignment horizontal="center" vertical="center" wrapText="1"/>
      <protection locked="0"/>
    </xf>
    <xf numFmtId="0" fontId="51" fillId="0" borderId="17" xfId="166" applyFont="1" applyFill="1" applyBorder="1" applyAlignment="1" applyProtection="1">
      <alignment horizontal="center" vertical="center" wrapText="1"/>
      <protection locked="0"/>
    </xf>
    <xf numFmtId="0" fontId="51" fillId="0" borderId="17" xfId="3" applyFont="1" applyFill="1" applyBorder="1" applyAlignment="1" applyProtection="1">
      <alignment horizontal="left" vertical="center" wrapText="1"/>
      <protection locked="0"/>
    </xf>
    <xf numFmtId="0" fontId="51" fillId="0" borderId="17" xfId="3" applyFont="1" applyFill="1" applyBorder="1" applyAlignment="1" applyProtection="1">
      <alignment horizontal="center" vertical="center" wrapText="1"/>
      <protection locked="0"/>
    </xf>
    <xf numFmtId="21" fontId="51" fillId="0" borderId="17" xfId="7" applyNumberFormat="1" applyFont="1" applyFill="1" applyBorder="1" applyAlignment="1" applyProtection="1">
      <alignment horizontal="center" vertical="center" wrapText="1"/>
      <protection locked="0"/>
    </xf>
    <xf numFmtId="0" fontId="51" fillId="0" borderId="17" xfId="0" applyNumberFormat="1" applyFont="1" applyFill="1" applyBorder="1" applyAlignment="1" applyProtection="1">
      <alignment horizontal="center" vertical="center" wrapText="1"/>
      <protection locked="0"/>
    </xf>
    <xf numFmtId="0" fontId="51" fillId="0" borderId="17" xfId="7" applyFont="1" applyFill="1" applyBorder="1" applyAlignment="1" applyProtection="1">
      <alignment horizontal="center" vertical="center" wrapText="1"/>
      <protection locked="0"/>
    </xf>
    <xf numFmtId="21" fontId="51" fillId="0" borderId="20" xfId="0" applyNumberFormat="1" applyFont="1" applyFill="1" applyBorder="1" applyAlignment="1" applyProtection="1">
      <alignment horizontal="center" vertical="center" wrapText="1"/>
      <protection locked="0"/>
    </xf>
    <xf numFmtId="0" fontId="51" fillId="0" borderId="20" xfId="0" applyFont="1" applyFill="1" applyBorder="1" applyAlignment="1" applyProtection="1">
      <alignment horizontal="center" vertical="center" wrapText="1"/>
      <protection locked="0"/>
    </xf>
    <xf numFmtId="1" fontId="89" fillId="41" borderId="20" xfId="0" applyNumberFormat="1" applyFont="1" applyFill="1" applyBorder="1" applyAlignment="1" applyProtection="1">
      <alignment horizontal="center" vertical="center" wrapText="1"/>
      <protection locked="0"/>
    </xf>
    <xf numFmtId="0" fontId="100" fillId="40" borderId="44" xfId="70" applyFont="1" applyFill="1" applyBorder="1" applyAlignment="1">
      <alignment horizontal="center" vertical="center"/>
    </xf>
    <xf numFmtId="0" fontId="101" fillId="40" borderId="44" xfId="70" applyFont="1" applyFill="1" applyBorder="1" applyAlignment="1">
      <alignment horizontal="center" vertical="center"/>
    </xf>
    <xf numFmtId="0" fontId="100" fillId="0" borderId="44" xfId="70" applyFont="1" applyFill="1" applyBorder="1" applyAlignment="1">
      <alignment horizontal="center" vertical="center"/>
    </xf>
    <xf numFmtId="21" fontId="60" fillId="0" borderId="17" xfId="2" applyNumberFormat="1" applyFont="1" applyFill="1" applyBorder="1" applyAlignment="1" applyProtection="1">
      <alignment horizontal="center" vertical="center" wrapText="1"/>
      <protection locked="0"/>
    </xf>
    <xf numFmtId="21" fontId="51" fillId="0" borderId="22" xfId="0" applyNumberFormat="1" applyFont="1" applyFill="1" applyBorder="1" applyAlignment="1" applyProtection="1">
      <alignment horizontal="center" vertical="center" wrapText="1"/>
      <protection locked="0"/>
    </xf>
    <xf numFmtId="21" fontId="51" fillId="43" borderId="17" xfId="0" applyNumberFormat="1" applyFont="1" applyFill="1" applyBorder="1" applyAlignment="1" applyProtection="1">
      <alignment horizontal="center" vertical="center" wrapText="1"/>
      <protection locked="0"/>
    </xf>
    <xf numFmtId="0" fontId="51" fillId="0" borderId="17" xfId="4" applyNumberFormat="1" applyFont="1" applyFill="1" applyBorder="1" applyAlignment="1" applyProtection="1">
      <alignment horizontal="center" vertical="center" wrapText="1"/>
      <protection locked="0"/>
    </xf>
    <xf numFmtId="21" fontId="60" fillId="44" borderId="17" xfId="0" applyNumberFormat="1" applyFont="1" applyFill="1" applyBorder="1" applyAlignment="1" applyProtection="1">
      <alignment horizontal="center" vertical="center" wrapText="1"/>
      <protection locked="0"/>
    </xf>
    <xf numFmtId="21" fontId="60" fillId="43" borderId="17" xfId="0" applyNumberFormat="1" applyFont="1" applyFill="1" applyBorder="1" applyAlignment="1" applyProtection="1">
      <alignment horizontal="center" vertical="center" wrapText="1"/>
      <protection locked="0"/>
    </xf>
    <xf numFmtId="0" fontId="51" fillId="0" borderId="17" xfId="2" applyNumberFormat="1" applyFont="1" applyFill="1" applyBorder="1" applyAlignment="1" applyProtection="1">
      <alignment horizontal="center" vertical="center" wrapText="1"/>
      <protection locked="0"/>
    </xf>
    <xf numFmtId="0" fontId="67" fillId="37" borderId="47" xfId="2" applyFont="1" applyFill="1" applyBorder="1" applyAlignment="1">
      <alignment horizontal="center" vertical="center" wrapText="1"/>
    </xf>
    <xf numFmtId="0" fontId="67" fillId="37" borderId="48" xfId="2" applyFont="1" applyFill="1" applyBorder="1" applyAlignment="1">
      <alignment horizontal="center" vertical="center" wrapText="1"/>
    </xf>
    <xf numFmtId="171" fontId="104" fillId="0" borderId="17" xfId="70" applyNumberFormat="1" applyFont="1" applyFill="1" applyBorder="1" applyAlignment="1">
      <alignment horizontal="center" vertical="center"/>
    </xf>
    <xf numFmtId="0" fontId="78" fillId="0" borderId="50" xfId="70" applyFont="1" applyFill="1" applyBorder="1" applyAlignment="1">
      <alignment horizontal="center" vertical="center"/>
    </xf>
    <xf numFmtId="0" fontId="78" fillId="0" borderId="51" xfId="70" applyFont="1" applyFill="1" applyBorder="1" applyAlignment="1">
      <alignment horizontal="center" vertical="center"/>
    </xf>
    <xf numFmtId="0" fontId="78" fillId="0" borderId="59" xfId="70" applyFont="1" applyFill="1" applyBorder="1" applyAlignment="1">
      <alignment horizontal="center" vertical="center"/>
    </xf>
    <xf numFmtId="0" fontId="78" fillId="0" borderId="58" xfId="70" applyFont="1" applyFill="1" applyBorder="1" applyAlignment="1">
      <alignment horizontal="center" vertical="center"/>
    </xf>
    <xf numFmtId="0" fontId="65" fillId="40" borderId="43" xfId="70" applyFont="1" applyFill="1" applyBorder="1" applyAlignment="1">
      <alignment horizontal="center" vertical="center"/>
    </xf>
    <xf numFmtId="0" fontId="65" fillId="40" borderId="44" xfId="70" applyFont="1" applyFill="1" applyBorder="1" applyAlignment="1">
      <alignment horizontal="center" vertical="center"/>
    </xf>
    <xf numFmtId="0" fontId="100" fillId="0" borderId="44" xfId="70" applyFont="1" applyFill="1" applyBorder="1" applyAlignment="1">
      <alignment horizontal="center" vertical="center"/>
    </xf>
    <xf numFmtId="0" fontId="90" fillId="0" borderId="44" xfId="70" applyFont="1" applyFill="1" applyBorder="1" applyAlignment="1">
      <alignment horizontal="left" vertical="center" wrapText="1"/>
    </xf>
    <xf numFmtId="0" fontId="90" fillId="0" borderId="45" xfId="70" applyFont="1" applyFill="1" applyBorder="1" applyAlignment="1">
      <alignment horizontal="left" vertical="center" wrapText="1"/>
    </xf>
    <xf numFmtId="171" fontId="77" fillId="0" borderId="16" xfId="70" applyNumberFormat="1" applyFont="1" applyFill="1" applyBorder="1" applyAlignment="1">
      <alignment horizontal="center" textRotation="255"/>
    </xf>
    <xf numFmtId="171" fontId="77" fillId="0" borderId="46" xfId="70" applyNumberFormat="1" applyFont="1" applyFill="1" applyBorder="1" applyAlignment="1">
      <alignment horizontal="center" textRotation="255"/>
    </xf>
    <xf numFmtId="171" fontId="96" fillId="0" borderId="17" xfId="70" applyNumberFormat="1" applyFont="1" applyFill="1" applyBorder="1" applyAlignment="1">
      <alignment horizontal="center" vertical="center" wrapText="1"/>
    </xf>
    <xf numFmtId="0" fontId="49" fillId="0" borderId="17" xfId="70" applyFont="1" applyFill="1" applyBorder="1" applyAlignment="1">
      <alignment horizontal="right" vertical="center"/>
    </xf>
    <xf numFmtId="172" fontId="49" fillId="0" borderId="17" xfId="70" applyNumberFormat="1" applyFont="1" applyFill="1" applyBorder="1" applyAlignment="1">
      <alignment horizontal="center" vertical="center"/>
    </xf>
    <xf numFmtId="0" fontId="49" fillId="0" borderId="17" xfId="70" applyFont="1" applyFill="1" applyBorder="1" applyAlignment="1">
      <alignment horizontal="center" vertical="center"/>
    </xf>
    <xf numFmtId="0" fontId="49" fillId="0" borderId="18" xfId="70" applyFont="1" applyFill="1" applyBorder="1" applyAlignment="1">
      <alignment horizontal="center" vertical="center"/>
    </xf>
    <xf numFmtId="0" fontId="99" fillId="0" borderId="60" xfId="0" applyNumberFormat="1" applyFont="1" applyFill="1" applyBorder="1" applyAlignment="1">
      <alignment horizontal="center" vertical="center"/>
    </xf>
    <xf numFmtId="0" fontId="99" fillId="0" borderId="51" xfId="0" applyNumberFormat="1" applyFont="1" applyFill="1" applyBorder="1" applyAlignment="1">
      <alignment horizontal="center" vertical="center"/>
    </xf>
    <xf numFmtId="0" fontId="99" fillId="0" borderId="59" xfId="0" applyNumberFormat="1" applyFont="1" applyFill="1" applyBorder="1" applyAlignment="1">
      <alignment horizontal="center" vertical="center"/>
    </xf>
    <xf numFmtId="0" fontId="99" fillId="0" borderId="50" xfId="0" applyNumberFormat="1" applyFont="1" applyFill="1" applyBorder="1" applyAlignment="1">
      <alignment horizontal="center" vertical="center"/>
    </xf>
    <xf numFmtId="0" fontId="99" fillId="0" borderId="52" xfId="0" applyNumberFormat="1" applyFont="1" applyFill="1" applyBorder="1" applyAlignment="1">
      <alignment horizontal="center" vertical="center"/>
    </xf>
    <xf numFmtId="0" fontId="102" fillId="0" borderId="44" xfId="169" applyFont="1" applyFill="1" applyBorder="1" applyAlignment="1">
      <alignment horizontal="center" vertical="center"/>
    </xf>
    <xf numFmtId="0" fontId="103" fillId="0" borderId="44" xfId="169" applyFont="1" applyFill="1" applyBorder="1" applyAlignment="1">
      <alignment horizontal="center" vertical="center"/>
    </xf>
    <xf numFmtId="0" fontId="49" fillId="35" borderId="55" xfId="114" applyFont="1" applyFill="1" applyBorder="1" applyAlignment="1">
      <alignment horizontal="center" vertical="center"/>
    </xf>
    <xf numFmtId="0" fontId="49" fillId="35" borderId="56" xfId="114" applyFont="1" applyFill="1" applyBorder="1" applyAlignment="1">
      <alignment horizontal="center" vertical="center"/>
    </xf>
    <xf numFmtId="0" fontId="49" fillId="35" borderId="57" xfId="114" applyFont="1" applyFill="1" applyBorder="1" applyAlignment="1">
      <alignment horizontal="center" vertical="center"/>
    </xf>
    <xf numFmtId="0" fontId="51" fillId="36" borderId="27" xfId="114" applyFont="1" applyFill="1" applyBorder="1" applyAlignment="1">
      <alignment horizontal="center" vertical="center" wrapText="1"/>
    </xf>
    <xf numFmtId="0" fontId="80" fillId="39" borderId="25" xfId="114" applyFont="1" applyFill="1" applyBorder="1" applyAlignment="1">
      <alignment horizontal="center" vertical="center"/>
    </xf>
    <xf numFmtId="0" fontId="80" fillId="39" borderId="26" xfId="114" applyFont="1" applyFill="1" applyBorder="1" applyAlignment="1">
      <alignment horizontal="center" vertical="center"/>
    </xf>
    <xf numFmtId="0" fontId="80" fillId="39" borderId="27" xfId="114" applyFont="1" applyFill="1" applyBorder="1" applyAlignment="1">
      <alignment horizontal="center" vertical="center"/>
    </xf>
    <xf numFmtId="0" fontId="51" fillId="0" borderId="26" xfId="164" applyFont="1" applyFill="1" applyBorder="1" applyAlignment="1">
      <alignment horizontal="left" vertical="center" wrapText="1"/>
    </xf>
    <xf numFmtId="0" fontId="51" fillId="0" borderId="27" xfId="164" applyFont="1" applyFill="1" applyBorder="1" applyAlignment="1">
      <alignment horizontal="left" vertical="center" wrapText="1"/>
    </xf>
    <xf numFmtId="0" fontId="56" fillId="37" borderId="25" xfId="114" applyFont="1" applyFill="1" applyBorder="1" applyAlignment="1">
      <alignment horizontal="center" vertical="center" wrapText="1"/>
    </xf>
    <xf numFmtId="0" fontId="51" fillId="36" borderId="26" xfId="114" applyFont="1" applyFill="1" applyBorder="1" applyAlignment="1">
      <alignment horizontal="left" vertical="center" wrapText="1"/>
    </xf>
    <xf numFmtId="0" fontId="51" fillId="36" borderId="27" xfId="114" applyFont="1" applyFill="1" applyBorder="1" applyAlignment="1">
      <alignment horizontal="left" vertical="center" wrapText="1"/>
    </xf>
    <xf numFmtId="0" fontId="4" fillId="2" borderId="53" xfId="11" applyFont="1" applyFill="1" applyBorder="1" applyAlignment="1">
      <alignment horizontal="center" vertical="center"/>
    </xf>
    <xf numFmtId="0" fontId="4" fillId="2" borderId="54" xfId="11" applyFont="1" applyFill="1" applyBorder="1" applyAlignment="1">
      <alignment horizontal="center" vertical="center"/>
    </xf>
    <xf numFmtId="0" fontId="82" fillId="39" borderId="25" xfId="164" applyFont="1" applyFill="1" applyBorder="1" applyAlignment="1">
      <alignment horizontal="left" vertical="center" wrapText="1"/>
    </xf>
    <xf numFmtId="0" fontId="82" fillId="39" borderId="27" xfId="164" applyFont="1" applyFill="1" applyBorder="1" applyAlignment="1">
      <alignment horizontal="left" vertical="center" wrapText="1"/>
    </xf>
    <xf numFmtId="0" fontId="50" fillId="0" borderId="25" xfId="112" applyFont="1" applyBorder="1" applyAlignment="1">
      <alignment horizontal="left" vertical="top" wrapText="1"/>
    </xf>
    <xf numFmtId="0" fontId="50" fillId="0" borderId="27" xfId="112" applyFont="1" applyBorder="1" applyAlignment="1">
      <alignment horizontal="left" vertical="top" wrapText="1"/>
    </xf>
    <xf numFmtId="0" fontId="50" fillId="0" borderId="28" xfId="112" applyFont="1" applyBorder="1" applyAlignment="1">
      <alignment horizontal="left" vertical="top"/>
    </xf>
    <xf numFmtId="0" fontId="50" fillId="0" borderId="30" xfId="112" applyFont="1" applyBorder="1" applyAlignment="1">
      <alignment horizontal="left" vertical="top"/>
    </xf>
    <xf numFmtId="0" fontId="88" fillId="0" borderId="32" xfId="11" applyFont="1" applyBorder="1" applyAlignment="1">
      <alignment horizontal="center" vertical="center" wrapText="1"/>
    </xf>
    <xf numFmtId="0" fontId="88" fillId="0" borderId="36" xfId="11" applyFont="1" applyBorder="1" applyAlignment="1">
      <alignment horizontal="center" vertical="center" wrapText="1"/>
    </xf>
    <xf numFmtId="0" fontId="54" fillId="0" borderId="25" xfId="11" applyFont="1" applyBorder="1" applyAlignment="1">
      <alignment horizontal="center" vertical="center"/>
    </xf>
    <xf numFmtId="0" fontId="54" fillId="0" borderId="27" xfId="11" applyFont="1" applyBorder="1" applyAlignment="1">
      <alignment horizontal="center" vertical="center"/>
    </xf>
    <xf numFmtId="0" fontId="73" fillId="39" borderId="41" xfId="0" applyFont="1" applyFill="1" applyBorder="1" applyAlignment="1">
      <alignment horizontal="center" vertical="center"/>
    </xf>
    <xf numFmtId="0" fontId="73" fillId="39" borderId="42" xfId="0" applyFont="1" applyFill="1" applyBorder="1" applyAlignment="1">
      <alignment horizontal="center" vertical="center"/>
    </xf>
    <xf numFmtId="0" fontId="55" fillId="2" borderId="34" xfId="11" applyFont="1" applyFill="1" applyBorder="1" applyAlignment="1">
      <alignment horizontal="center" vertical="center" wrapText="1"/>
    </xf>
    <xf numFmtId="0" fontId="55" fillId="2" borderId="35" xfId="11" applyFont="1" applyFill="1" applyBorder="1" applyAlignment="1">
      <alignment horizontal="center" vertical="center" wrapText="1"/>
    </xf>
    <xf numFmtId="0" fontId="51" fillId="2" borderId="31" xfId="114" applyFont="1" applyFill="1" applyBorder="1" applyAlignment="1">
      <alignment horizontal="center" vertical="center"/>
    </xf>
    <xf numFmtId="0" fontId="51" fillId="2" borderId="34" xfId="114" applyFont="1" applyFill="1" applyBorder="1" applyAlignment="1">
      <alignment horizontal="center" vertical="center"/>
    </xf>
  </cellXfs>
  <cellStyles count="171">
    <cellStyle name="?" xfId="12"/>
    <cellStyle name="20% - Έμφαση1" xfId="13"/>
    <cellStyle name="20% - Έμφαση2" xfId="14"/>
    <cellStyle name="20% - Έμφαση3" xfId="15"/>
    <cellStyle name="20% - Έμφαση4" xfId="16"/>
    <cellStyle name="20% - Έμφαση5" xfId="17"/>
    <cellStyle name="20% - Έμφαση6" xfId="18"/>
    <cellStyle name="40% - Έμφαση1" xfId="19"/>
    <cellStyle name="40% - Έμφαση2" xfId="20"/>
    <cellStyle name="40% - Έμφαση3" xfId="21"/>
    <cellStyle name="40% - Έμφαση4" xfId="22"/>
    <cellStyle name="40% - Έμφαση5" xfId="23"/>
    <cellStyle name="40% - Έμφαση6" xfId="24"/>
    <cellStyle name="60% - Έμφαση1" xfId="25"/>
    <cellStyle name="60% - Έμφαση2" xfId="26"/>
    <cellStyle name="60% - Έμφαση3" xfId="27"/>
    <cellStyle name="60% - Έμφαση4" xfId="28"/>
    <cellStyle name="60% - Έμφαση5" xfId="29"/>
    <cellStyle name="60% - Έμφαση6" xfId="30"/>
    <cellStyle name="Comma" xfId="1" builtinId="3"/>
    <cellStyle name="Comma 2" xfId="105"/>
    <cellStyle name="Currency [60]" xfId="55"/>
    <cellStyle name="Excel Built-in Hyperlink" xfId="106"/>
    <cellStyle name="Excel Built-in Normal" xfId="107"/>
    <cellStyle name="Excel Built-in Normal 2" xfId="108"/>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67" builtinId="9" hidden="1"/>
    <cellStyle name="Followed Hyperlink" xfId="168" builtinId="9" hidden="1"/>
    <cellStyle name="Followed Hyperlink" xfId="170" builtinId="9" hidden="1"/>
    <cellStyle name="Heading" xfId="109"/>
    <cellStyle name="Heading1" xfId="110"/>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69" builtinId="8"/>
    <cellStyle name="Normal" xfId="0" builtinId="0"/>
    <cellStyle name="Normal 2" xfId="10"/>
    <cellStyle name="Normal 2 2" xfId="56"/>
    <cellStyle name="Normal 2 2 2" xfId="57"/>
    <cellStyle name="Normal 2 2 3" xfId="58"/>
    <cellStyle name="Normal 2 2 3 2" xfId="5"/>
    <cellStyle name="Normal 2 2 3 2 2" xfId="165"/>
    <cellStyle name="Normal 2 2 4" xfId="6"/>
    <cellStyle name="Normal 2 2 4 2" xfId="166"/>
    <cellStyle name="Normal 2 3" xfId="59"/>
    <cellStyle name="Normal 2 3 2" xfId="60"/>
    <cellStyle name="Normal 2 3 3" xfId="61"/>
    <cellStyle name="Normal 2 3 4" xfId="62"/>
    <cellStyle name="Normal 2 4" xfId="63"/>
    <cellStyle name="Normal 2 4 2" xfId="64"/>
    <cellStyle name="Normal 2 4 2 2" xfId="65"/>
    <cellStyle name="Normal 2 5" xfId="66"/>
    <cellStyle name="Normal 2 6" xfId="11"/>
    <cellStyle name="Normal 2 7" xfId="111"/>
    <cellStyle name="Normal 3" xfId="67"/>
    <cellStyle name="Normal 3 2" xfId="68"/>
    <cellStyle name="Normal 3 2 2" xfId="4"/>
    <cellStyle name="Normal 3 3" xfId="2"/>
    <cellStyle name="Normal 3 3 2" xfId="7"/>
    <cellStyle name="Normal 4" xfId="69"/>
    <cellStyle name="Normal 4 2" xfId="9"/>
    <cellStyle name="Normal 4 2 2" xfId="112"/>
    <cellStyle name="Normal 5" xfId="8"/>
    <cellStyle name="Normal 5 2" xfId="113"/>
    <cellStyle name="Normal 6" xfId="70"/>
    <cellStyle name="Normal 6 2" xfId="114"/>
    <cellStyle name="Normal 7" xfId="71"/>
    <cellStyle name="Normal 8" xfId="115"/>
    <cellStyle name="Normal_22ΜάκηςΣκλαβενίτηςMarathon24.6.10" xfId="163"/>
    <cellStyle name="Normal_93.2009 ΓΣ Train" xfId="3"/>
    <cellStyle name="Normal_Kokoros 25-10-05" xfId="164"/>
    <cellStyle name="Note 2" xfId="72"/>
    <cellStyle name="Result" xfId="116"/>
    <cellStyle name="Result2" xfId="117"/>
    <cellStyle name="Style 1" xfId="73"/>
    <cellStyle name="Βασικό_ 5-10KM-HR" xfId="31"/>
    <cellStyle name="Βασικό_τρ" xfId="162"/>
    <cellStyle name="Εισαγωγή" xfId="32"/>
    <cellStyle name="Έλεγχος κελιού" xfId="33"/>
    <cellStyle name="Έμφαση1" xfId="34"/>
    <cellStyle name="Έμφαση2" xfId="35"/>
    <cellStyle name="Έμφαση3" xfId="36"/>
    <cellStyle name="Έμφαση4" xfId="37"/>
    <cellStyle name="Έμφαση5" xfId="38"/>
    <cellStyle name="Έμφαση6" xfId="39"/>
    <cellStyle name="Έξοδος" xfId="40"/>
    <cellStyle name="Επεξηγηματικό κείμενο" xfId="41"/>
    <cellStyle name="Επικεφαλίδα 1" xfId="42"/>
    <cellStyle name="Επικεφαλίδα 2" xfId="43"/>
    <cellStyle name="Επικεφαλίδα 3" xfId="44"/>
    <cellStyle name="Επικεφαλίδα 4" xfId="45"/>
    <cellStyle name="Κακό" xfId="46"/>
    <cellStyle name="Καλό" xfId="47"/>
    <cellStyle name="Ουδέτερο" xfId="48"/>
    <cellStyle name="Προειδοποιητικό κείμενο" xfId="49"/>
    <cellStyle name="Σημείωση" xfId="50"/>
    <cellStyle name="Συνδεδεμένο κελί" xfId="51"/>
    <cellStyle name="Σύνολο" xfId="52"/>
    <cellStyle name="Τίτλος" xfId="53"/>
    <cellStyle name="Υπολογισμός" xfId="54"/>
    <cellStyle name="㼿Ā" xfId="118"/>
    <cellStyle name="㼿Ŀ" xfId="119"/>
    <cellStyle name="㼿Ŀ㼿Ā᠂ჿ" xfId="120"/>
    <cellStyle name="㼿Ŀ㼿Āᤃۿ" xfId="121"/>
    <cellStyle name="㼿Ŀ㼿Āᘂ௿" xfId="122"/>
    <cellStyle name="㼿Ŀ㼿Āଂ೿" xfId="74"/>
    <cellStyle name="㼿Ŀ㼿Ā㄄߿" xfId="123"/>
    <cellStyle name="㼿㼿㼿〿‥‭㊈　─ ⴀ 蠀" xfId="124"/>
    <cellStyle name="㼿㼿㼿〿‥‭㒈　─ ⴀ 蠀" xfId="125"/>
    <cellStyle name="㼿㼿㼿〿‥‭㚈　─ ⴀ 蠀" xfId="126"/>
    <cellStyle name="㼿㼿㼿〿㈠㈠㈠　" xfId="127"/>
    <cellStyle name="㼿㼿㼿ƈ℄߿蠀" xfId="128"/>
    <cellStyle name="㼿㼿㼿ƈ┄߿蠀" xfId="129"/>
    <cellStyle name="㼿㼿㼿ƈ⤄߿蠀" xfId="130"/>
    <cellStyle name="㼿㼿㼿ƈᴄ߿蠀" xfId="131"/>
    <cellStyle name="㼿㼿㼿ƈⴄ߿蠀" xfId="132"/>
    <cellStyle name="㼿㼿㼿ƈᜂ໿蠀" xfId="133"/>
    <cellStyle name="㼿㼿㼿ŗଂ೿圀" xfId="75"/>
    <cellStyle name="㼿㼿㼿ി̔㼁Āഀ᐀̀Āী" xfId="134"/>
    <cellStyle name="㼿㼿㼿愿湲湩坧愀爀渀椀渀最" xfId="76"/>
    <cellStyle name="㼿㼿㼿愿湲湩⁧愀" xfId="77"/>
    <cellStyle name="㼿㼿㼿愿湲湩⁧愀爀渀" xfId="78"/>
    <cellStyle name="㼿㼿㼿愿湲湩⁧愀爀渀椀" xfId="79"/>
    <cellStyle name="㼿㼿㼿愿湲湩⁧愀爀渀椀渀最 " xfId="80"/>
    <cellStyle name="㼿㼿㼿㼿渿湩⁧敔牸渀椀渀最 吀攀砀" xfId="81"/>
    <cellStyle name="㼿㼿㼿㼿渿湩⁧敔瑸渀椀渀最 吀攀砀琀" xfId="82"/>
    <cellStyle name="㼿㼿㼿㼿湲湩⁧敔爀渀椀渀最 吀攀" xfId="83"/>
    <cellStyle name="㼿㼿㼿㼿㼿㼿" xfId="135"/>
    <cellStyle name="㼿㼿㼿㼿㼿㼿ꔿ" xfId="136"/>
    <cellStyle name="㼿㼿㼿㼿㼿㼿ꔿ쀃" xfId="137"/>
    <cellStyle name="㼿㼿㼿㼿㼿㼿ꔿ쀃뼃묃" xfId="138"/>
    <cellStyle name="㼿㼿㼿㼿㼿㼿ꔿ쀃뼃묃뼃" xfId="139"/>
    <cellStyle name="㼿㼿㼿㼿㼿㼿ꔿ쀃뼃묃뼃댃" xfId="140"/>
    <cellStyle name="㼿㼿㼿㼿㼿㼿ꔿ쀃뼃묃뼃댃뤃" xfId="141"/>
    <cellStyle name="㼿㼿㼿㼿㼿㼿ܿఁ㼅㿲뼿숃_x0003_܀ĀఀԀÿ׿" xfId="142"/>
    <cellStyle name="㼿㼿㼿㼿㼿㼿㼿" xfId="143"/>
    <cellStyle name="㼿㼿㼿㼿㼿㼿㼿Կ밃딃꼃줃쌃뜃_x0003_Ԁ" xfId="144"/>
    <cellStyle name="㼿㼿㼿㼿㼿㼿㼿뤃쌃넃댃줃댃긃" xfId="145"/>
    <cellStyle name="㼿㼿㼿㼿㼿㼿㼿̀ఁ㼅㿿쐿찃_x0003_" xfId="146"/>
    <cellStyle name="㼿㼿㼿㼿㼿㼿㼿㼿" xfId="147"/>
    <cellStyle name="㼿㼿㼿㼿㼿㼿㼿㼿爿洀愀氀 㐀" xfId="84"/>
    <cellStyle name="㼿㼿㼿㼿㼿㼿㼿㼿爿渀椀渀最 吀攀砀" xfId="85"/>
    <cellStyle name="㼿㼿㼿㼿㼿㼿㼿㼿㼿ć" xfId="148"/>
    <cellStyle name="㼿㼿㼿㼿㼿㼿㼿㼿㼿ć뼌" xfId="149"/>
    <cellStyle name="㼿㼿㼿㼿㼿㼿㼿㼿㼿ć뼌댃" xfId="150"/>
    <cellStyle name="㼿㼿㼿㼿㼿㼿㼿㼿㼿ć뼌댃뤃" xfId="151"/>
    <cellStyle name="㼿㼿㼿㼿㼿㼿㼿㼿㼿ć뼌댃뤃쌃" xfId="152"/>
    <cellStyle name="㼿㼿㼿㼿㼿㼿㼿㼿㼿ć뼌댃뤃쌃밃" xfId="153"/>
    <cellStyle name="㼿㼿㼿㼿㼿㼿㼿㼿㼿ć뼌댃뤃쌃밃찃" xfId="154"/>
    <cellStyle name="㼿㼿㼿㼿㼿㼿㼿㼿㼿ć뼌댃뤃쌃밃찃숃" xfId="155"/>
    <cellStyle name="㼿㼿㼿㼿㼿㼿㼿㼿㼿ć뼌댃뤃쌃밃찃숃_x0003_܀Āఀ" xfId="156"/>
    <cellStyle name="㼿㼿㼿㼿㼿㼿㼿㼿㼿㼿㼿氿 㐀" xfId="86"/>
    <cellStyle name="㼿㼿㼿㼿㼿㼿锿쀃딃븃뜃댃뜃" xfId="157"/>
    <cellStyle name="㼿㼿㼿㼿㼿㼿锿쀃뤃먃딃옃넃" xfId="158"/>
    <cellStyle name="㼿㼿㼿㾝Ѕዿ鴀뼃" xfId="159"/>
    <cellStyle name="㼿㼿㼿㾠ଂ៿ꀀ섃" xfId="160"/>
    <cellStyle name="㼿㼿㼿㾤㼿ؿꐀ꼃쐃묃뼃" xfId="161"/>
  </cellStyles>
  <dxfs count="128">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
      <font>
        <color rgb="FFFF0000"/>
      </font>
    </dxf>
    <dxf>
      <font>
        <color rgb="FF00B050"/>
      </font>
    </dxf>
    <dxf>
      <font>
        <color rgb="FF0070C0"/>
      </font>
    </dxf>
    <dxf>
      <font>
        <color theme="9" tint="-0.499984740745262"/>
      </font>
    </dxf>
    <dxf>
      <font>
        <color rgb="FF7030A0"/>
      </font>
    </dxf>
    <dxf>
      <font>
        <color auto="1"/>
      </font>
    </dxf>
    <dxf>
      <font>
        <color theme="9"/>
      </font>
    </dxf>
    <dxf>
      <font>
        <b/>
        <i val="0"/>
        <color rgb="FF2522FF"/>
      </font>
      <fill>
        <patternFill>
          <bgColor rgb="FFFFFF00"/>
        </patternFill>
      </fill>
    </dxf>
  </dxfs>
  <tableStyles count="0" defaultTableStyle="TableStyleMedium2" defaultPivotStyle="PivotStyleLight16"/>
  <colors>
    <mruColors>
      <color rgb="FF2522FF"/>
      <color rgb="FFFF122F"/>
      <color rgb="FF199B1A"/>
      <color rgb="FF9B48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578970</xdr:colOff>
      <xdr:row>1</xdr:row>
      <xdr:rowOff>280147</xdr:rowOff>
    </xdr:from>
    <xdr:to>
      <xdr:col>4</xdr:col>
      <xdr:colOff>2124448</xdr:colOff>
      <xdr:row>3</xdr:row>
      <xdr:rowOff>222961</xdr:rowOff>
    </xdr:to>
    <xdr:pic>
      <xdr:nvPicPr>
        <xdr:cNvPr id="3" name="Picture 2">
          <a:extLst>
            <a:ext uri="{FF2B5EF4-FFF2-40B4-BE49-F238E27FC236}">
              <a16:creationId xmlns:a16="http://schemas.microsoft.com/office/drawing/2014/main" xmlns="" id="{226AA599-299A-0F46-A340-34BFE8BCA814}"/>
            </a:ext>
          </a:extLst>
        </xdr:cNvPr>
        <xdr:cNvPicPr>
          <a:picLocks noChangeAspect="1"/>
        </xdr:cNvPicPr>
      </xdr:nvPicPr>
      <xdr:blipFill>
        <a:blip xmlns:r="http://schemas.openxmlformats.org/officeDocument/2006/relationships" r:embed="rId1"/>
        <a:stretch>
          <a:fillRect/>
        </a:stretch>
      </xdr:blipFill>
      <xdr:spPr>
        <a:xfrm>
          <a:off x="1699558" y="373529"/>
          <a:ext cx="2614706" cy="11754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3655122</xdr:colOff>
      <xdr:row>0</xdr:row>
      <xdr:rowOff>15489</xdr:rowOff>
    </xdr:from>
    <xdr:to>
      <xdr:col>2</xdr:col>
      <xdr:colOff>6514572</xdr:colOff>
      <xdr:row>2</xdr:row>
      <xdr:rowOff>1</xdr:rowOff>
    </xdr:to>
    <xdr:pic>
      <xdr:nvPicPr>
        <xdr:cNvPr id="4" name="Picture 3">
          <a:extLst>
            <a:ext uri="{FF2B5EF4-FFF2-40B4-BE49-F238E27FC236}">
              <a16:creationId xmlns:a16="http://schemas.microsoft.com/office/drawing/2014/main" xmlns="" id="{DB074632-1661-5848-8C64-4038CEBC0ACA}"/>
            </a:ext>
          </a:extLst>
        </xdr:cNvPr>
        <xdr:cNvPicPr>
          <a:picLocks noChangeAspect="1"/>
        </xdr:cNvPicPr>
      </xdr:nvPicPr>
      <xdr:blipFill>
        <a:blip xmlns:r="http://schemas.openxmlformats.org/officeDocument/2006/relationships" r:embed="rId1"/>
        <a:stretch>
          <a:fillRect/>
        </a:stretch>
      </xdr:blipFill>
      <xdr:spPr>
        <a:xfrm>
          <a:off x="5281342" y="15489"/>
          <a:ext cx="2859450" cy="12854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3840480</xdr:colOff>
      <xdr:row>1</xdr:row>
      <xdr:rowOff>101600</xdr:rowOff>
    </xdr:from>
    <xdr:to>
      <xdr:col>1</xdr:col>
      <xdr:colOff>6032676</xdr:colOff>
      <xdr:row>1</xdr:row>
      <xdr:rowOff>1087119</xdr:rowOff>
    </xdr:to>
    <xdr:pic>
      <xdr:nvPicPr>
        <xdr:cNvPr id="4" name="Picture 3">
          <a:extLst>
            <a:ext uri="{FF2B5EF4-FFF2-40B4-BE49-F238E27FC236}">
              <a16:creationId xmlns:a16="http://schemas.microsoft.com/office/drawing/2014/main" xmlns="" id="{B40DDD72-1853-9449-B62E-3C460A2C616B}"/>
            </a:ext>
          </a:extLst>
        </xdr:cNvPr>
        <xdr:cNvPicPr>
          <a:picLocks noChangeAspect="1"/>
        </xdr:cNvPicPr>
      </xdr:nvPicPr>
      <xdr:blipFill>
        <a:blip xmlns:r="http://schemas.openxmlformats.org/officeDocument/2006/relationships" r:embed="rId1"/>
        <a:stretch>
          <a:fillRect/>
        </a:stretch>
      </xdr:blipFill>
      <xdr:spPr>
        <a:xfrm>
          <a:off x="3891280" y="213360"/>
          <a:ext cx="2192196" cy="98551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15</xdr:col>
      <xdr:colOff>584200</xdr:colOff>
      <xdr:row>1</xdr:row>
      <xdr:rowOff>0</xdr:rowOff>
    </xdr:from>
    <xdr:to>
      <xdr:col>17</xdr:col>
      <xdr:colOff>431800</xdr:colOff>
      <xdr:row>1</xdr:row>
      <xdr:rowOff>673707</xdr:rowOff>
    </xdr:to>
    <xdr:pic>
      <xdr:nvPicPr>
        <xdr:cNvPr id="4" name="Picture 3">
          <a:extLst>
            <a:ext uri="{FF2B5EF4-FFF2-40B4-BE49-F238E27FC236}">
              <a16:creationId xmlns:a16="http://schemas.microsoft.com/office/drawing/2014/main" xmlns="" id="{299F2051-3EAD-6A4A-B430-E911A67C2245}"/>
            </a:ext>
          </a:extLst>
        </xdr:cNvPr>
        <xdr:cNvPicPr>
          <a:picLocks noChangeAspect="1"/>
        </xdr:cNvPicPr>
      </xdr:nvPicPr>
      <xdr:blipFill>
        <a:blip xmlns:r="http://schemas.openxmlformats.org/officeDocument/2006/relationships" r:embed="rId1"/>
        <a:stretch>
          <a:fillRect/>
        </a:stretch>
      </xdr:blipFill>
      <xdr:spPr>
        <a:xfrm>
          <a:off x="12179300" y="50800"/>
          <a:ext cx="1498600" cy="67370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oritou@gmail.com"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2522FF"/>
  </sheetPr>
  <dimension ref="A1:X58"/>
  <sheetViews>
    <sheetView tabSelected="1" showRuler="0" zoomScale="68" zoomScaleNormal="68" zoomScalePageLayoutView="68" workbookViewId="0">
      <pane xSplit="4" ySplit="5" topLeftCell="E30" activePane="bottomRight" state="frozen"/>
      <selection pane="topRight" activeCell="E1" sqref="E1"/>
      <selection pane="bottomLeft" activeCell="A7" sqref="A7"/>
      <selection pane="bottomRight" activeCell="M32" sqref="M32"/>
    </sheetView>
  </sheetViews>
  <sheetFormatPr baseColWidth="10" defaultColWidth="12.33203125" defaultRowHeight="15.75" customHeight="1" x14ac:dyDescent="0"/>
  <cols>
    <col min="1" max="1" width="1.6640625" style="12" customWidth="1"/>
    <col min="2" max="2" width="4.1640625" style="12" bestFit="1" customWidth="1"/>
    <col min="3" max="4" width="10.33203125" style="12" bestFit="1" customWidth="1"/>
    <col min="5" max="5" width="31.83203125" style="12" customWidth="1"/>
    <col min="6" max="6" width="15" style="12" customWidth="1"/>
    <col min="7" max="7" width="31.83203125" style="12" customWidth="1"/>
    <col min="8" max="8" width="6.1640625" style="12" customWidth="1"/>
    <col min="9" max="9" width="31.83203125" style="12" customWidth="1"/>
    <col min="10" max="10" width="8.6640625" style="12" bestFit="1" customWidth="1"/>
    <col min="11" max="11" width="31.83203125" style="12" customWidth="1"/>
    <col min="12" max="12" width="6.83203125" style="12" customWidth="1"/>
    <col min="13" max="13" width="31.83203125" style="12" customWidth="1"/>
    <col min="14" max="14" width="8.6640625" style="12" bestFit="1" customWidth="1"/>
    <col min="15" max="15" width="31.83203125" style="12" customWidth="1"/>
    <col min="16" max="16" width="6.1640625" style="12" customWidth="1"/>
    <col min="17" max="17" width="38.1640625" style="12" bestFit="1" customWidth="1"/>
    <col min="18" max="18" width="16" style="12" customWidth="1"/>
    <col min="19" max="20" width="11.1640625" style="12" customWidth="1"/>
    <col min="21" max="16384" width="12.33203125" style="12"/>
  </cols>
  <sheetData>
    <row r="1" spans="1:24" ht="8" customHeight="1" thickBot="1"/>
    <row r="2" spans="1:24" s="1" customFormat="1" ht="45" customHeight="1" thickTop="1">
      <c r="B2" s="117">
        <v>2019</v>
      </c>
      <c r="C2" s="118"/>
      <c r="D2" s="76" t="s">
        <v>38</v>
      </c>
      <c r="E2" s="119" t="s">
        <v>90</v>
      </c>
      <c r="F2" s="119"/>
      <c r="G2" s="119"/>
      <c r="H2" s="100" t="s">
        <v>61</v>
      </c>
      <c r="I2" s="102">
        <v>6936671884</v>
      </c>
      <c r="J2" s="101" t="s">
        <v>91</v>
      </c>
      <c r="K2" s="134" t="s">
        <v>92</v>
      </c>
      <c r="L2" s="135"/>
      <c r="M2" s="49" t="s">
        <v>39</v>
      </c>
      <c r="N2" s="120" t="s">
        <v>156</v>
      </c>
      <c r="O2" s="120"/>
      <c r="P2" s="120"/>
      <c r="Q2" s="120"/>
      <c r="R2" s="120"/>
      <c r="S2" s="120"/>
      <c r="T2" s="121"/>
    </row>
    <row r="3" spans="1:24" s="1" customFormat="1" ht="51" customHeight="1">
      <c r="B3" s="122" t="s">
        <v>60</v>
      </c>
      <c r="C3" s="124" t="s">
        <v>85</v>
      </c>
      <c r="D3" s="124"/>
      <c r="E3" s="125" t="s">
        <v>87</v>
      </c>
      <c r="F3" s="125"/>
      <c r="G3" s="125"/>
      <c r="H3" s="125"/>
      <c r="I3" s="126" t="s">
        <v>88</v>
      </c>
      <c r="J3" s="126"/>
      <c r="K3" s="126"/>
      <c r="L3" s="126"/>
      <c r="M3" s="127" t="s">
        <v>40</v>
      </c>
      <c r="N3" s="127"/>
      <c r="O3" s="127"/>
      <c r="P3" s="127"/>
      <c r="Q3" s="127" t="s">
        <v>89</v>
      </c>
      <c r="R3" s="127"/>
      <c r="S3" s="127"/>
      <c r="T3" s="128"/>
    </row>
    <row r="4" spans="1:24" s="1" customFormat="1" ht="51" customHeight="1" thickBot="1">
      <c r="B4" s="123"/>
      <c r="C4" s="112">
        <v>43313</v>
      </c>
      <c r="D4" s="112"/>
      <c r="E4" s="113" t="s">
        <v>93</v>
      </c>
      <c r="F4" s="114"/>
      <c r="G4" s="114"/>
      <c r="H4" s="115"/>
      <c r="I4" s="113" t="s">
        <v>94</v>
      </c>
      <c r="J4" s="114"/>
      <c r="K4" s="114"/>
      <c r="L4" s="116"/>
      <c r="M4" s="129" t="s">
        <v>95</v>
      </c>
      <c r="N4" s="130"/>
      <c r="O4" s="130"/>
      <c r="P4" s="131"/>
      <c r="Q4" s="132" t="s">
        <v>96</v>
      </c>
      <c r="R4" s="130"/>
      <c r="S4" s="130"/>
      <c r="T4" s="133"/>
    </row>
    <row r="5" spans="1:24" ht="35" customHeight="1" thickBot="1">
      <c r="B5" s="110" t="s">
        <v>0</v>
      </c>
      <c r="C5" s="111"/>
      <c r="D5" s="111"/>
      <c r="E5" s="65" t="s">
        <v>1</v>
      </c>
      <c r="F5" s="65" t="s">
        <v>63</v>
      </c>
      <c r="G5" s="65" t="s">
        <v>2</v>
      </c>
      <c r="H5" s="65" t="s">
        <v>63</v>
      </c>
      <c r="I5" s="65" t="s">
        <v>3</v>
      </c>
      <c r="J5" s="65" t="s">
        <v>63</v>
      </c>
      <c r="K5" s="65" t="s">
        <v>4</v>
      </c>
      <c r="L5" s="65" t="s">
        <v>63</v>
      </c>
      <c r="M5" s="65" t="s">
        <v>5</v>
      </c>
      <c r="N5" s="65" t="s">
        <v>63</v>
      </c>
      <c r="O5" s="65" t="s">
        <v>6</v>
      </c>
      <c r="P5" s="65" t="s">
        <v>63</v>
      </c>
      <c r="Q5" s="65" t="s">
        <v>7</v>
      </c>
      <c r="R5" s="65" t="s">
        <v>63</v>
      </c>
      <c r="S5" s="65" t="s">
        <v>0</v>
      </c>
      <c r="T5" s="66" t="s">
        <v>8</v>
      </c>
    </row>
    <row r="6" spans="1:24" s="15" customFormat="1" ht="80" customHeight="1">
      <c r="A6" s="13"/>
      <c r="B6" s="67">
        <v>1</v>
      </c>
      <c r="C6" s="77">
        <v>43465</v>
      </c>
      <c r="D6" s="78">
        <f>C6+6</f>
        <v>43471</v>
      </c>
      <c r="E6" s="80" t="s">
        <v>99</v>
      </c>
      <c r="F6" s="81"/>
      <c r="G6" s="103" t="s">
        <v>97</v>
      </c>
      <c r="H6" s="81"/>
      <c r="I6" s="82" t="s">
        <v>98</v>
      </c>
      <c r="J6" s="81">
        <v>10.56</v>
      </c>
      <c r="K6" s="81" t="s">
        <v>100</v>
      </c>
      <c r="L6" s="81"/>
      <c r="M6" s="82" t="s">
        <v>109</v>
      </c>
      <c r="N6" s="81">
        <v>12.44</v>
      </c>
      <c r="O6" s="82" t="s">
        <v>105</v>
      </c>
      <c r="P6" s="83"/>
      <c r="Q6" s="104"/>
      <c r="R6" s="84"/>
      <c r="S6" s="86">
        <f t="shared" ref="S6:S57" si="0">SUM(F6+H6+J6+L6+N6+P6+R6)</f>
        <v>23</v>
      </c>
      <c r="T6" s="72">
        <f>SUM($S$6:S6)</f>
        <v>23</v>
      </c>
      <c r="U6" s="14"/>
      <c r="V6" s="14"/>
      <c r="W6" s="14"/>
      <c r="X6" s="14"/>
    </row>
    <row r="7" spans="1:24" s="15" customFormat="1" ht="80" customHeight="1">
      <c r="A7" s="16"/>
      <c r="B7" s="68">
        <v>2</v>
      </c>
      <c r="C7" s="77">
        <f>C6+7</f>
        <v>43472</v>
      </c>
      <c r="D7" s="77">
        <f t="shared" ref="D7:D57" si="1">C7+6</f>
        <v>43478</v>
      </c>
      <c r="E7" s="85" t="s">
        <v>101</v>
      </c>
      <c r="F7" s="81">
        <v>8.8800000000000008</v>
      </c>
      <c r="G7" s="81" t="s">
        <v>106</v>
      </c>
      <c r="H7" s="81"/>
      <c r="I7" s="80" t="s">
        <v>102</v>
      </c>
      <c r="J7" s="81" t="s">
        <v>111</v>
      </c>
      <c r="K7" s="81" t="s">
        <v>106</v>
      </c>
      <c r="L7" s="81"/>
      <c r="M7" s="81" t="s">
        <v>114</v>
      </c>
      <c r="N7" s="81">
        <v>8.7799999999999994</v>
      </c>
      <c r="O7" s="82" t="s">
        <v>108</v>
      </c>
      <c r="P7" s="81"/>
      <c r="Q7" s="82" t="s">
        <v>110</v>
      </c>
      <c r="R7" s="81"/>
      <c r="S7" s="86">
        <f t="shared" si="0"/>
        <v>26.75</v>
      </c>
      <c r="T7" s="70">
        <f>SUM($S$6:S7)</f>
        <v>49.75</v>
      </c>
      <c r="U7" s="17"/>
      <c r="V7" s="17"/>
      <c r="W7" s="17"/>
      <c r="X7" s="17"/>
    </row>
    <row r="8" spans="1:24" ht="80" customHeight="1">
      <c r="A8" s="18"/>
      <c r="B8" s="68">
        <v>3</v>
      </c>
      <c r="C8" s="77">
        <f t="shared" ref="C8:C57" si="2">C7+7</f>
        <v>43479</v>
      </c>
      <c r="D8" s="77">
        <f t="shared" si="1"/>
        <v>43485</v>
      </c>
      <c r="E8" s="85" t="s">
        <v>103</v>
      </c>
      <c r="F8" s="81">
        <v>11.01</v>
      </c>
      <c r="G8" s="81" t="s">
        <v>119</v>
      </c>
      <c r="H8" s="81"/>
      <c r="I8" s="82" t="s">
        <v>104</v>
      </c>
      <c r="J8" s="81" t="s">
        <v>118</v>
      </c>
      <c r="K8" s="81" t="s">
        <v>112</v>
      </c>
      <c r="L8" s="81"/>
      <c r="M8" s="81" t="s">
        <v>120</v>
      </c>
      <c r="N8" s="95">
        <v>11.54</v>
      </c>
      <c r="O8" s="81" t="s">
        <v>107</v>
      </c>
      <c r="P8" s="81"/>
      <c r="Q8" s="82" t="s">
        <v>113</v>
      </c>
      <c r="R8" s="81"/>
      <c r="S8" s="86">
        <f t="shared" si="0"/>
        <v>30.5</v>
      </c>
      <c r="T8" s="70">
        <f>SUM($S$6:S8)</f>
        <v>80.25</v>
      </c>
      <c r="U8" s="18"/>
      <c r="V8" s="18"/>
      <c r="W8" s="18"/>
      <c r="X8" s="18"/>
    </row>
    <row r="9" spans="1:24" ht="93" customHeight="1">
      <c r="A9" s="18"/>
      <c r="B9" s="68">
        <v>4</v>
      </c>
      <c r="C9" s="77">
        <f t="shared" si="2"/>
        <v>43486</v>
      </c>
      <c r="D9" s="77">
        <f t="shared" si="1"/>
        <v>43492</v>
      </c>
      <c r="E9" s="85" t="s">
        <v>115</v>
      </c>
      <c r="F9" s="81">
        <v>8.33</v>
      </c>
      <c r="G9" s="81" t="s">
        <v>121</v>
      </c>
      <c r="H9" s="81"/>
      <c r="I9" s="81" t="s">
        <v>116</v>
      </c>
      <c r="J9" s="81">
        <v>8.98</v>
      </c>
      <c r="K9" s="81" t="s">
        <v>122</v>
      </c>
      <c r="L9" s="81"/>
      <c r="M9" s="81" t="s">
        <v>123</v>
      </c>
      <c r="N9" s="81">
        <v>9.64</v>
      </c>
      <c r="O9" s="81" t="s">
        <v>107</v>
      </c>
      <c r="P9" s="81"/>
      <c r="Q9" s="105" t="s">
        <v>124</v>
      </c>
      <c r="R9" s="81"/>
      <c r="S9" s="86">
        <f t="shared" si="0"/>
        <v>26.950000000000003</v>
      </c>
      <c r="T9" s="70">
        <f>SUM($S$6:S9)</f>
        <v>107.2</v>
      </c>
      <c r="U9" s="18"/>
      <c r="V9" s="18"/>
      <c r="W9" s="18"/>
      <c r="X9" s="18"/>
    </row>
    <row r="10" spans="1:24" ht="80" customHeight="1">
      <c r="A10" s="18"/>
      <c r="B10" s="68">
        <v>5</v>
      </c>
      <c r="C10" s="77">
        <f t="shared" si="2"/>
        <v>43493</v>
      </c>
      <c r="D10" s="77">
        <f t="shared" si="1"/>
        <v>43499</v>
      </c>
      <c r="E10" s="88" t="s">
        <v>129</v>
      </c>
      <c r="F10" s="81" t="s">
        <v>128</v>
      </c>
      <c r="G10" s="81" t="s">
        <v>127</v>
      </c>
      <c r="H10" s="95">
        <v>4.63</v>
      </c>
      <c r="I10" s="88" t="s">
        <v>126</v>
      </c>
      <c r="J10" s="81">
        <v>8.3000000000000007</v>
      </c>
      <c r="K10" s="81" t="s">
        <v>106</v>
      </c>
      <c r="L10" s="81"/>
      <c r="M10" s="87" t="s">
        <v>125</v>
      </c>
      <c r="N10" s="81">
        <v>13.93</v>
      </c>
      <c r="O10" s="87" t="s">
        <v>117</v>
      </c>
      <c r="P10" s="81"/>
      <c r="Q10" s="82" t="s">
        <v>130</v>
      </c>
      <c r="R10" s="81"/>
      <c r="S10" s="86">
        <f t="shared" si="0"/>
        <v>36.879999999999995</v>
      </c>
      <c r="T10" s="70">
        <f>SUM($S$6:S10)</f>
        <v>144.07999999999998</v>
      </c>
      <c r="U10" s="18"/>
      <c r="V10" s="18"/>
      <c r="W10" s="18"/>
      <c r="X10" s="18"/>
    </row>
    <row r="11" spans="1:24" ht="80" customHeight="1">
      <c r="A11" s="18"/>
      <c r="B11" s="68">
        <v>6</v>
      </c>
      <c r="C11" s="77">
        <f t="shared" si="2"/>
        <v>43500</v>
      </c>
      <c r="D11" s="77">
        <f t="shared" si="1"/>
        <v>43506</v>
      </c>
      <c r="E11" s="88" t="s">
        <v>132</v>
      </c>
      <c r="F11" s="106">
        <v>9.09</v>
      </c>
      <c r="G11" s="87" t="s">
        <v>131</v>
      </c>
      <c r="H11" s="87"/>
      <c r="I11" s="88" t="s">
        <v>134</v>
      </c>
      <c r="J11" s="81">
        <v>8.65</v>
      </c>
      <c r="K11" s="81" t="s">
        <v>106</v>
      </c>
      <c r="L11" s="81"/>
      <c r="M11" s="87" t="s">
        <v>133</v>
      </c>
      <c r="N11" s="81">
        <v>11.91</v>
      </c>
      <c r="O11" s="87" t="s">
        <v>117</v>
      </c>
      <c r="P11" s="81"/>
      <c r="Q11" s="82"/>
      <c r="R11" s="81"/>
      <c r="S11" s="86">
        <f t="shared" si="0"/>
        <v>29.650000000000002</v>
      </c>
      <c r="T11" s="70">
        <f>SUM($S$6:S11)</f>
        <v>173.73</v>
      </c>
      <c r="U11" s="18"/>
      <c r="V11" s="18"/>
      <c r="W11" s="18"/>
      <c r="X11" s="18"/>
    </row>
    <row r="12" spans="1:24" ht="80" customHeight="1">
      <c r="A12" s="18"/>
      <c r="B12" s="68">
        <v>7</v>
      </c>
      <c r="C12" s="77">
        <f t="shared" si="2"/>
        <v>43507</v>
      </c>
      <c r="D12" s="77">
        <f t="shared" si="1"/>
        <v>43513</v>
      </c>
      <c r="E12" s="81" t="s">
        <v>136</v>
      </c>
      <c r="F12" s="81">
        <v>10</v>
      </c>
      <c r="G12" s="81" t="s">
        <v>146</v>
      </c>
      <c r="H12" s="81"/>
      <c r="I12" s="81" t="s">
        <v>135</v>
      </c>
      <c r="J12" s="81">
        <v>11.41</v>
      </c>
      <c r="K12" s="81" t="s">
        <v>147</v>
      </c>
      <c r="L12" s="81"/>
      <c r="M12" s="82" t="s">
        <v>138</v>
      </c>
      <c r="N12" s="81">
        <v>15.13</v>
      </c>
      <c r="O12" s="87"/>
      <c r="P12" s="81"/>
      <c r="Q12" s="82" t="s">
        <v>137</v>
      </c>
      <c r="R12" s="81"/>
      <c r="S12" s="86">
        <f t="shared" si="0"/>
        <v>36.54</v>
      </c>
      <c r="T12" s="70">
        <f>SUM($S$6:S12)</f>
        <v>210.26999999999998</v>
      </c>
      <c r="U12" s="18"/>
      <c r="V12" s="18"/>
      <c r="W12" s="18"/>
      <c r="X12" s="18"/>
    </row>
    <row r="13" spans="1:24" s="19" customFormat="1" ht="80" customHeight="1">
      <c r="A13" s="18"/>
      <c r="B13" s="68">
        <v>8</v>
      </c>
      <c r="C13" s="77">
        <f t="shared" si="2"/>
        <v>43514</v>
      </c>
      <c r="D13" s="77">
        <f t="shared" si="1"/>
        <v>43520</v>
      </c>
      <c r="E13" s="81" t="s">
        <v>139</v>
      </c>
      <c r="F13" s="95">
        <v>9.0500000000000007</v>
      </c>
      <c r="G13" s="81" t="s">
        <v>145</v>
      </c>
      <c r="H13" s="81"/>
      <c r="I13" s="85" t="s">
        <v>140</v>
      </c>
      <c r="J13" s="95">
        <v>9.66</v>
      </c>
      <c r="K13" s="85" t="s">
        <v>141</v>
      </c>
      <c r="L13" s="81"/>
      <c r="M13" s="81" t="s">
        <v>142</v>
      </c>
      <c r="N13" s="81">
        <v>19.2</v>
      </c>
      <c r="O13" s="81" t="s">
        <v>143</v>
      </c>
      <c r="P13" s="81"/>
      <c r="Q13" s="82" t="s">
        <v>141</v>
      </c>
      <c r="R13" s="81"/>
      <c r="S13" s="86">
        <f t="shared" si="0"/>
        <v>37.909999999999997</v>
      </c>
      <c r="T13" s="70">
        <f>SUM($S$6:S13)</f>
        <v>248.17999999999998</v>
      </c>
      <c r="U13" s="18"/>
      <c r="V13" s="18"/>
      <c r="W13" s="18"/>
      <c r="X13" s="18"/>
    </row>
    <row r="14" spans="1:24" s="19" customFormat="1" ht="80" customHeight="1">
      <c r="A14" s="18"/>
      <c r="B14" s="68">
        <v>9</v>
      </c>
      <c r="C14" s="77">
        <f t="shared" si="2"/>
        <v>43521</v>
      </c>
      <c r="D14" s="77">
        <f t="shared" si="1"/>
        <v>43527</v>
      </c>
      <c r="E14" s="81" t="s">
        <v>144</v>
      </c>
      <c r="F14" s="81">
        <v>9.65</v>
      </c>
      <c r="G14" s="81" t="s">
        <v>141</v>
      </c>
      <c r="H14" s="81"/>
      <c r="I14" s="81" t="s">
        <v>148</v>
      </c>
      <c r="J14" s="81">
        <v>9.35</v>
      </c>
      <c r="K14" s="89" t="s">
        <v>141</v>
      </c>
      <c r="L14" s="81"/>
      <c r="M14" s="81" t="s">
        <v>149</v>
      </c>
      <c r="N14" s="81">
        <v>11.96</v>
      </c>
      <c r="O14" s="81" t="s">
        <v>150</v>
      </c>
      <c r="P14" s="81"/>
      <c r="Q14" s="82" t="s">
        <v>141</v>
      </c>
      <c r="R14" s="81"/>
      <c r="S14" s="86">
        <f t="shared" si="0"/>
        <v>30.96</v>
      </c>
      <c r="T14" s="70">
        <f>SUM($S$6:S14)</f>
        <v>279.14</v>
      </c>
      <c r="U14" s="18"/>
      <c r="V14" s="18"/>
      <c r="W14" s="18"/>
      <c r="X14" s="18"/>
    </row>
    <row r="15" spans="1:24" s="19" customFormat="1" ht="80" customHeight="1">
      <c r="A15" s="18"/>
      <c r="B15" s="68">
        <v>10</v>
      </c>
      <c r="C15" s="77">
        <f t="shared" si="2"/>
        <v>43528</v>
      </c>
      <c r="D15" s="77">
        <f t="shared" si="1"/>
        <v>43534</v>
      </c>
      <c r="E15" s="81" t="s">
        <v>152</v>
      </c>
      <c r="F15" s="81">
        <v>9.06</v>
      </c>
      <c r="G15" s="81" t="s">
        <v>141</v>
      </c>
      <c r="H15" s="81"/>
      <c r="I15" s="85" t="s">
        <v>151</v>
      </c>
      <c r="J15" s="81">
        <v>12.09</v>
      </c>
      <c r="K15" s="82" t="s">
        <v>141</v>
      </c>
      <c r="L15" s="90"/>
      <c r="M15" s="81" t="s">
        <v>155</v>
      </c>
      <c r="N15" s="81" t="s">
        <v>154</v>
      </c>
      <c r="O15" s="81"/>
      <c r="P15" s="81"/>
      <c r="Q15" s="81"/>
      <c r="R15" s="81"/>
      <c r="S15" s="86">
        <f t="shared" si="0"/>
        <v>34.56</v>
      </c>
      <c r="T15" s="70">
        <f>SUM($S$6:S15)</f>
        <v>313.7</v>
      </c>
      <c r="U15" s="18"/>
      <c r="V15" s="18"/>
      <c r="W15" s="18"/>
      <c r="X15" s="18"/>
    </row>
    <row r="16" spans="1:24" s="19" customFormat="1" ht="80" customHeight="1">
      <c r="A16" s="18"/>
      <c r="B16" s="68">
        <v>11</v>
      </c>
      <c r="C16" s="77">
        <f t="shared" si="2"/>
        <v>43535</v>
      </c>
      <c r="D16" s="77">
        <f t="shared" si="1"/>
        <v>43541</v>
      </c>
      <c r="E16" s="91" t="s">
        <v>117</v>
      </c>
      <c r="F16" s="81">
        <v>6.32</v>
      </c>
      <c r="G16" s="91"/>
      <c r="H16" s="81"/>
      <c r="I16" s="82" t="s">
        <v>153</v>
      </c>
      <c r="J16" s="81">
        <v>7.56</v>
      </c>
      <c r="K16" s="92"/>
      <c r="L16" s="81"/>
      <c r="M16" s="82"/>
      <c r="N16" s="81"/>
      <c r="O16" s="81"/>
      <c r="P16" s="81"/>
      <c r="Q16" s="82" t="s">
        <v>175</v>
      </c>
      <c r="R16" s="81">
        <v>22</v>
      </c>
      <c r="S16" s="86">
        <f t="shared" si="0"/>
        <v>35.879999999999995</v>
      </c>
      <c r="T16" s="70">
        <f>SUM($S$6:S16)</f>
        <v>349.58</v>
      </c>
      <c r="U16" s="18"/>
      <c r="V16" s="18"/>
      <c r="W16" s="18"/>
      <c r="X16" s="18"/>
    </row>
    <row r="17" spans="1:24" s="19" customFormat="1" ht="80" customHeight="1">
      <c r="A17" s="18"/>
      <c r="B17" s="68">
        <v>12</v>
      </c>
      <c r="C17" s="77">
        <f t="shared" si="2"/>
        <v>43542</v>
      </c>
      <c r="D17" s="77">
        <f t="shared" si="1"/>
        <v>43548</v>
      </c>
      <c r="E17" s="81" t="s">
        <v>157</v>
      </c>
      <c r="F17" s="81"/>
      <c r="G17" s="82"/>
      <c r="H17" s="81"/>
      <c r="I17" s="81" t="s">
        <v>158</v>
      </c>
      <c r="J17" s="81">
        <v>5.95</v>
      </c>
      <c r="K17" s="81"/>
      <c r="L17" s="81"/>
      <c r="M17" s="82" t="s">
        <v>163</v>
      </c>
      <c r="N17" s="81">
        <v>7.96</v>
      </c>
      <c r="O17" s="82" t="s">
        <v>160</v>
      </c>
      <c r="P17" s="81"/>
      <c r="Q17" s="82"/>
      <c r="R17" s="81"/>
      <c r="S17" s="86">
        <f t="shared" si="0"/>
        <v>13.91</v>
      </c>
      <c r="T17" s="70">
        <f>SUM($S$6:S17)</f>
        <v>363.49</v>
      </c>
      <c r="U17" s="18"/>
      <c r="V17" s="18"/>
      <c r="W17" s="18"/>
      <c r="X17" s="18"/>
    </row>
    <row r="18" spans="1:24" ht="80" customHeight="1">
      <c r="A18" s="18"/>
      <c r="B18" s="68">
        <v>13</v>
      </c>
      <c r="C18" s="77">
        <f t="shared" si="2"/>
        <v>43549</v>
      </c>
      <c r="D18" s="77">
        <f t="shared" si="1"/>
        <v>43555</v>
      </c>
      <c r="E18" s="82" t="s">
        <v>159</v>
      </c>
      <c r="F18" s="81">
        <v>8.77</v>
      </c>
      <c r="G18" s="81"/>
      <c r="H18" s="81"/>
      <c r="I18" s="82" t="s">
        <v>161</v>
      </c>
      <c r="J18" s="81">
        <v>7.54</v>
      </c>
      <c r="K18" s="82"/>
      <c r="L18" s="81"/>
      <c r="M18" s="82" t="s">
        <v>162</v>
      </c>
      <c r="N18" s="81">
        <v>7.45</v>
      </c>
      <c r="O18" s="81"/>
      <c r="P18" s="81"/>
      <c r="Q18" s="105" t="s">
        <v>164</v>
      </c>
      <c r="R18" s="81"/>
      <c r="S18" s="86">
        <f t="shared" si="0"/>
        <v>23.759999999999998</v>
      </c>
      <c r="T18" s="70">
        <f>SUM($S$6:S18)</f>
        <v>387.25</v>
      </c>
      <c r="U18" s="18"/>
      <c r="V18" s="18"/>
      <c r="W18" s="18"/>
      <c r="X18" s="18"/>
    </row>
    <row r="19" spans="1:24" ht="80" customHeight="1">
      <c r="A19" s="18"/>
      <c r="B19" s="68">
        <v>14</v>
      </c>
      <c r="C19" s="77">
        <f t="shared" si="2"/>
        <v>43556</v>
      </c>
      <c r="D19" s="77">
        <f t="shared" si="1"/>
        <v>43562</v>
      </c>
      <c r="E19" s="81" t="s">
        <v>165</v>
      </c>
      <c r="F19" s="81">
        <v>9.26</v>
      </c>
      <c r="G19" s="81"/>
      <c r="H19" s="81"/>
      <c r="I19" s="81" t="s">
        <v>166</v>
      </c>
      <c r="J19" s="81">
        <v>7.71</v>
      </c>
      <c r="K19" s="80" t="s">
        <v>172</v>
      </c>
      <c r="L19" s="81"/>
      <c r="M19" s="82" t="s">
        <v>174</v>
      </c>
      <c r="N19" s="81">
        <v>10.94</v>
      </c>
      <c r="O19" s="82" t="s">
        <v>173</v>
      </c>
      <c r="P19" s="81"/>
      <c r="Q19" s="82"/>
      <c r="R19" s="81"/>
      <c r="S19" s="86">
        <f t="shared" si="0"/>
        <v>27.909999999999997</v>
      </c>
      <c r="T19" s="70">
        <f>SUM($S$6:S19)</f>
        <v>415.15999999999997</v>
      </c>
      <c r="U19" s="18"/>
      <c r="V19" s="18"/>
      <c r="W19" s="18"/>
      <c r="X19" s="18"/>
    </row>
    <row r="20" spans="1:24" ht="80" customHeight="1">
      <c r="A20" s="18"/>
      <c r="B20" s="68">
        <v>15</v>
      </c>
      <c r="C20" s="77">
        <f t="shared" si="2"/>
        <v>43563</v>
      </c>
      <c r="D20" s="77">
        <f t="shared" si="1"/>
        <v>43569</v>
      </c>
      <c r="E20" s="81" t="s">
        <v>167</v>
      </c>
      <c r="F20" s="81">
        <v>8.65</v>
      </c>
      <c r="G20" s="81"/>
      <c r="H20" s="81"/>
      <c r="I20" s="82" t="s">
        <v>168</v>
      </c>
      <c r="J20" s="81">
        <v>7.8</v>
      </c>
      <c r="K20" s="82"/>
      <c r="L20" s="81"/>
      <c r="M20" s="82" t="s">
        <v>176</v>
      </c>
      <c r="N20" s="81">
        <v>10.199999999999999</v>
      </c>
      <c r="O20" s="81" t="s">
        <v>173</v>
      </c>
      <c r="P20" s="81"/>
      <c r="Q20" s="82"/>
      <c r="R20" s="81"/>
      <c r="S20" s="86">
        <f t="shared" si="0"/>
        <v>26.65</v>
      </c>
      <c r="T20" s="70">
        <f>SUM($S$6:S20)</f>
        <v>441.80999999999995</v>
      </c>
      <c r="U20" s="18"/>
      <c r="V20" s="18"/>
      <c r="W20" s="18"/>
      <c r="X20" s="18"/>
    </row>
    <row r="21" spans="1:24" ht="80" customHeight="1">
      <c r="A21" s="18"/>
      <c r="B21" s="68">
        <v>16</v>
      </c>
      <c r="C21" s="77">
        <f t="shared" si="2"/>
        <v>43570</v>
      </c>
      <c r="D21" s="77">
        <f t="shared" si="1"/>
        <v>43576</v>
      </c>
      <c r="E21" s="81" t="s">
        <v>171</v>
      </c>
      <c r="F21" s="81">
        <v>6.1</v>
      </c>
      <c r="G21" s="93"/>
      <c r="H21" s="81"/>
      <c r="I21" s="82" t="s">
        <v>170</v>
      </c>
      <c r="J21" s="81">
        <v>7.08</v>
      </c>
      <c r="K21" s="85"/>
      <c r="L21" s="81"/>
      <c r="M21" s="82" t="s">
        <v>180</v>
      </c>
      <c r="N21" s="81">
        <v>4.3499999999999996</v>
      </c>
      <c r="O21" s="81"/>
      <c r="P21" s="81"/>
      <c r="Q21" s="82" t="s">
        <v>184</v>
      </c>
      <c r="R21" s="81">
        <v>12</v>
      </c>
      <c r="S21" s="86">
        <f t="shared" si="0"/>
        <v>29.53</v>
      </c>
      <c r="T21" s="70">
        <f>SUM($S$6:S21)</f>
        <v>471.33999999999992</v>
      </c>
      <c r="U21" s="18"/>
      <c r="V21" s="18"/>
      <c r="W21" s="18"/>
      <c r="X21" s="18"/>
    </row>
    <row r="22" spans="1:24" ht="80" customHeight="1">
      <c r="A22" s="18"/>
      <c r="B22" s="68">
        <v>17</v>
      </c>
      <c r="C22" s="77">
        <f t="shared" si="2"/>
        <v>43577</v>
      </c>
      <c r="D22" s="77">
        <f t="shared" si="1"/>
        <v>43583</v>
      </c>
      <c r="E22" s="82" t="s">
        <v>169</v>
      </c>
      <c r="F22" s="81">
        <v>4.58</v>
      </c>
      <c r="G22" s="81"/>
      <c r="H22" s="81"/>
      <c r="I22" s="82" t="s">
        <v>177</v>
      </c>
      <c r="J22" s="81">
        <v>9.0299999999999994</v>
      </c>
      <c r="K22" s="93"/>
      <c r="L22" s="81"/>
      <c r="M22" s="82" t="s">
        <v>181</v>
      </c>
      <c r="N22" s="81">
        <v>7.28</v>
      </c>
      <c r="O22" s="81"/>
      <c r="P22" s="81"/>
      <c r="Q22" s="107" t="s">
        <v>183</v>
      </c>
      <c r="R22" s="81"/>
      <c r="S22" s="86">
        <f t="shared" si="0"/>
        <v>20.89</v>
      </c>
      <c r="T22" s="70">
        <f>SUM($S$6:S22)</f>
        <v>492.2299999999999</v>
      </c>
      <c r="U22" s="18"/>
      <c r="V22" s="18"/>
      <c r="W22" s="18"/>
      <c r="X22" s="18"/>
    </row>
    <row r="23" spans="1:24" ht="80" customHeight="1">
      <c r="A23" s="18"/>
      <c r="B23" s="68">
        <v>18</v>
      </c>
      <c r="C23" s="77">
        <f t="shared" si="2"/>
        <v>43584</v>
      </c>
      <c r="D23" s="77">
        <f t="shared" si="1"/>
        <v>43590</v>
      </c>
      <c r="E23" s="82" t="s">
        <v>182</v>
      </c>
      <c r="F23" s="81">
        <v>9.08</v>
      </c>
      <c r="G23" s="81"/>
      <c r="H23" s="81"/>
      <c r="I23" s="82" t="s">
        <v>178</v>
      </c>
      <c r="J23" s="81">
        <v>8.51</v>
      </c>
      <c r="K23" s="82"/>
      <c r="L23" s="81"/>
      <c r="M23" s="82"/>
      <c r="N23" s="81"/>
      <c r="O23" s="82" t="s">
        <v>179</v>
      </c>
      <c r="P23" s="81"/>
      <c r="Q23" s="81"/>
      <c r="R23" s="81"/>
      <c r="S23" s="86">
        <f t="shared" si="0"/>
        <v>17.59</v>
      </c>
      <c r="T23" s="70">
        <f>SUM($S$6:S23)</f>
        <v>509.81999999999988</v>
      </c>
      <c r="U23" s="18"/>
      <c r="V23" s="18"/>
      <c r="W23" s="18"/>
      <c r="X23" s="18"/>
    </row>
    <row r="24" spans="1:24" ht="80" customHeight="1">
      <c r="A24" s="18"/>
      <c r="B24" s="68">
        <v>19</v>
      </c>
      <c r="C24" s="77">
        <f t="shared" si="2"/>
        <v>43591</v>
      </c>
      <c r="D24" s="77">
        <f t="shared" si="1"/>
        <v>43597</v>
      </c>
      <c r="E24" s="81" t="s">
        <v>186</v>
      </c>
      <c r="F24" s="81">
        <v>8.65</v>
      </c>
      <c r="G24" s="81"/>
      <c r="H24" s="81"/>
      <c r="I24" s="82" t="s">
        <v>185</v>
      </c>
      <c r="J24" s="81">
        <v>9.41</v>
      </c>
      <c r="K24" s="81"/>
      <c r="L24" s="81"/>
      <c r="M24" s="105" t="s">
        <v>188</v>
      </c>
      <c r="N24" s="81"/>
      <c r="O24" s="82" t="s">
        <v>190</v>
      </c>
      <c r="P24" s="81">
        <v>8.25</v>
      </c>
      <c r="Q24" s="82" t="s">
        <v>187</v>
      </c>
      <c r="R24" s="81">
        <v>8.08</v>
      </c>
      <c r="S24" s="86">
        <f t="shared" si="0"/>
        <v>34.39</v>
      </c>
      <c r="T24" s="70">
        <f>SUM($S$6:S24)</f>
        <v>544.20999999999992</v>
      </c>
      <c r="U24" s="18"/>
      <c r="V24" s="18"/>
      <c r="W24" s="18"/>
      <c r="X24" s="18"/>
    </row>
    <row r="25" spans="1:24" ht="80" customHeight="1">
      <c r="A25" s="18"/>
      <c r="B25" s="68">
        <v>20</v>
      </c>
      <c r="C25" s="77">
        <f t="shared" si="2"/>
        <v>43598</v>
      </c>
      <c r="D25" s="77">
        <f t="shared" si="1"/>
        <v>43604</v>
      </c>
      <c r="E25" s="82" t="s">
        <v>189</v>
      </c>
      <c r="F25" s="81">
        <v>8.65</v>
      </c>
      <c r="G25" s="81"/>
      <c r="H25" s="81"/>
      <c r="I25" s="82" t="s">
        <v>191</v>
      </c>
      <c r="J25" s="81">
        <v>8.98</v>
      </c>
      <c r="K25" s="82" t="s">
        <v>173</v>
      </c>
      <c r="L25" s="81"/>
      <c r="M25" s="82"/>
      <c r="N25" s="81"/>
      <c r="O25" s="81" t="s">
        <v>192</v>
      </c>
      <c r="P25" s="81">
        <v>11.08</v>
      </c>
      <c r="Q25" s="82" t="s">
        <v>193</v>
      </c>
      <c r="R25" s="81"/>
      <c r="S25" s="86">
        <f t="shared" si="0"/>
        <v>28.71</v>
      </c>
      <c r="T25" s="70">
        <f>SUM($S$6:S25)</f>
        <v>572.91999999999996</v>
      </c>
      <c r="U25" s="18"/>
      <c r="V25" s="18"/>
      <c r="W25" s="18"/>
      <c r="X25" s="18"/>
    </row>
    <row r="26" spans="1:24" ht="80" customHeight="1">
      <c r="A26" s="18"/>
      <c r="B26" s="68">
        <v>21</v>
      </c>
      <c r="C26" s="77">
        <f t="shared" si="2"/>
        <v>43605</v>
      </c>
      <c r="D26" s="77">
        <f t="shared" si="1"/>
        <v>43611</v>
      </c>
      <c r="E26" s="82" t="s">
        <v>195</v>
      </c>
      <c r="F26" s="81">
        <v>8.44</v>
      </c>
      <c r="G26" s="93"/>
      <c r="H26" s="81"/>
      <c r="I26" s="82" t="s">
        <v>194</v>
      </c>
      <c r="J26" s="81">
        <v>11.36</v>
      </c>
      <c r="K26" s="93"/>
      <c r="L26" s="81"/>
      <c r="M26" s="82"/>
      <c r="N26" s="81"/>
      <c r="O26" s="81" t="s">
        <v>198</v>
      </c>
      <c r="P26" s="81">
        <v>14</v>
      </c>
      <c r="Q26" s="108" t="s">
        <v>202</v>
      </c>
      <c r="R26" s="81"/>
      <c r="S26" s="86">
        <f t="shared" si="0"/>
        <v>33.799999999999997</v>
      </c>
      <c r="T26" s="70">
        <f>SUM($S$6:S26)</f>
        <v>606.71999999999991</v>
      </c>
      <c r="U26" s="18"/>
      <c r="V26" s="18"/>
      <c r="W26" s="18"/>
      <c r="X26" s="18"/>
    </row>
    <row r="27" spans="1:24" ht="80" customHeight="1">
      <c r="A27" s="18"/>
      <c r="B27" s="68">
        <f>B26+1</f>
        <v>22</v>
      </c>
      <c r="C27" s="77">
        <f t="shared" si="2"/>
        <v>43612</v>
      </c>
      <c r="D27" s="77">
        <f t="shared" si="1"/>
        <v>43618</v>
      </c>
      <c r="E27" s="82" t="s">
        <v>196</v>
      </c>
      <c r="F27" s="81">
        <v>7.57</v>
      </c>
      <c r="G27" s="82"/>
      <c r="H27" s="81"/>
      <c r="I27" s="82" t="s">
        <v>199</v>
      </c>
      <c r="J27" s="95">
        <v>7.26</v>
      </c>
      <c r="K27" s="81"/>
      <c r="L27" s="81"/>
      <c r="M27" s="81"/>
      <c r="N27" s="81"/>
      <c r="O27" s="81" t="s">
        <v>200</v>
      </c>
      <c r="P27" s="81">
        <v>9.3000000000000007</v>
      </c>
      <c r="Q27" s="82" t="s">
        <v>197</v>
      </c>
      <c r="R27" s="81"/>
      <c r="S27" s="86">
        <f t="shared" si="0"/>
        <v>24.130000000000003</v>
      </c>
      <c r="T27" s="70">
        <f>SUM($S$6:S27)</f>
        <v>630.84999999999991</v>
      </c>
      <c r="U27" s="18"/>
      <c r="V27" s="18"/>
      <c r="W27" s="18"/>
      <c r="X27" s="18"/>
    </row>
    <row r="28" spans="1:24" ht="80" customHeight="1">
      <c r="A28" s="18"/>
      <c r="B28" s="68">
        <f t="shared" ref="B28:B57" si="3">B27+1</f>
        <v>23</v>
      </c>
      <c r="C28" s="77">
        <f t="shared" si="2"/>
        <v>43619</v>
      </c>
      <c r="D28" s="77">
        <f t="shared" si="1"/>
        <v>43625</v>
      </c>
      <c r="E28" s="82" t="s">
        <v>201</v>
      </c>
      <c r="F28" s="81">
        <v>5.82</v>
      </c>
      <c r="G28" s="85"/>
      <c r="H28" s="85"/>
      <c r="I28" s="81" t="s">
        <v>206</v>
      </c>
      <c r="J28" s="85"/>
      <c r="K28" s="85"/>
      <c r="L28" s="85"/>
      <c r="M28" s="80"/>
      <c r="N28" s="85"/>
      <c r="O28" s="85" t="s">
        <v>207</v>
      </c>
      <c r="P28" s="81">
        <v>15</v>
      </c>
      <c r="Q28" s="82"/>
      <c r="R28" s="81"/>
      <c r="S28" s="86">
        <f t="shared" si="0"/>
        <v>20.82</v>
      </c>
      <c r="T28" s="70">
        <f>SUM($S$6:S28)</f>
        <v>651.66999999999996</v>
      </c>
      <c r="U28" s="18"/>
      <c r="V28" s="18"/>
      <c r="W28" s="18"/>
      <c r="X28" s="18"/>
    </row>
    <row r="29" spans="1:24" ht="80" customHeight="1">
      <c r="A29" s="18"/>
      <c r="B29" s="68">
        <f t="shared" si="3"/>
        <v>24</v>
      </c>
      <c r="C29" s="77">
        <f t="shared" si="2"/>
        <v>43626</v>
      </c>
      <c r="D29" s="77">
        <f t="shared" si="1"/>
        <v>43632</v>
      </c>
      <c r="E29" s="85" t="s">
        <v>203</v>
      </c>
      <c r="F29" s="95">
        <v>8.2100000000000009</v>
      </c>
      <c r="G29" s="80"/>
      <c r="H29" s="85"/>
      <c r="I29" s="85" t="s">
        <v>204</v>
      </c>
      <c r="J29" s="109">
        <v>6.52</v>
      </c>
      <c r="K29" s="80"/>
      <c r="L29" s="85"/>
      <c r="M29" s="85"/>
      <c r="N29" s="85"/>
      <c r="O29" s="85" t="s">
        <v>210</v>
      </c>
      <c r="P29" s="95">
        <v>10.96</v>
      </c>
      <c r="Q29" s="82" t="s">
        <v>205</v>
      </c>
      <c r="R29" s="81"/>
      <c r="S29" s="86">
        <f t="shared" si="0"/>
        <v>25.69</v>
      </c>
      <c r="T29" s="70">
        <f>SUM($S$6:S29)</f>
        <v>677.36</v>
      </c>
      <c r="U29" s="18"/>
      <c r="V29" s="18"/>
      <c r="W29" s="18"/>
      <c r="X29" s="18"/>
    </row>
    <row r="30" spans="1:24" ht="80" customHeight="1">
      <c r="A30" s="18"/>
      <c r="B30" s="68">
        <f t="shared" si="3"/>
        <v>25</v>
      </c>
      <c r="C30" s="77">
        <f t="shared" si="2"/>
        <v>43633</v>
      </c>
      <c r="D30" s="77">
        <f t="shared" si="1"/>
        <v>43639</v>
      </c>
      <c r="E30" s="85" t="s">
        <v>209</v>
      </c>
      <c r="F30" s="95">
        <v>8.91</v>
      </c>
      <c r="G30" s="85"/>
      <c r="H30" s="85"/>
      <c r="I30" s="80" t="s">
        <v>208</v>
      </c>
      <c r="J30" s="109">
        <v>8.11</v>
      </c>
      <c r="K30" s="80"/>
      <c r="L30" s="85"/>
      <c r="M30" s="80"/>
      <c r="N30" s="85"/>
      <c r="O30" s="85"/>
      <c r="P30" s="81"/>
      <c r="Q30" s="82" t="s">
        <v>211</v>
      </c>
      <c r="R30" s="81"/>
      <c r="S30" s="86">
        <f t="shared" si="0"/>
        <v>17.02</v>
      </c>
      <c r="T30" s="70">
        <f>SUM($S$6:S30)</f>
        <v>694.38</v>
      </c>
      <c r="U30" s="18"/>
      <c r="V30" s="18"/>
      <c r="W30" s="18"/>
      <c r="X30" s="18"/>
    </row>
    <row r="31" spans="1:24" ht="80" customHeight="1">
      <c r="A31" s="18"/>
      <c r="B31" s="68">
        <f t="shared" si="3"/>
        <v>26</v>
      </c>
      <c r="C31" s="77">
        <f t="shared" si="2"/>
        <v>43640</v>
      </c>
      <c r="D31" s="77">
        <f t="shared" si="1"/>
        <v>43646</v>
      </c>
      <c r="E31" s="82" t="s">
        <v>117</v>
      </c>
      <c r="F31" s="81" t="s">
        <v>216</v>
      </c>
      <c r="G31" s="85" t="s">
        <v>214</v>
      </c>
      <c r="H31" s="85"/>
      <c r="I31" s="80" t="s">
        <v>212</v>
      </c>
      <c r="J31" s="85">
        <v>7.09</v>
      </c>
      <c r="K31" s="80"/>
      <c r="L31" s="85"/>
      <c r="M31" s="85"/>
      <c r="N31" s="85"/>
      <c r="O31" s="85" t="s">
        <v>213</v>
      </c>
      <c r="P31" s="81">
        <v>7.36</v>
      </c>
      <c r="Q31" s="82"/>
      <c r="R31" s="81"/>
      <c r="S31" s="86" t="e">
        <f t="shared" si="0"/>
        <v>#VALUE!</v>
      </c>
      <c r="T31" s="70" t="e">
        <f>SUM($S$6:S31)</f>
        <v>#VALUE!</v>
      </c>
      <c r="U31" s="18"/>
      <c r="V31" s="18"/>
      <c r="W31" s="18"/>
      <c r="X31" s="18"/>
    </row>
    <row r="32" spans="1:24" ht="80" customHeight="1">
      <c r="A32" s="18"/>
      <c r="B32" s="68">
        <f t="shared" si="3"/>
        <v>27</v>
      </c>
      <c r="C32" s="77">
        <f t="shared" si="2"/>
        <v>43647</v>
      </c>
      <c r="D32" s="77">
        <f t="shared" si="1"/>
        <v>43653</v>
      </c>
      <c r="E32" s="82" t="s">
        <v>215</v>
      </c>
      <c r="F32" s="81"/>
      <c r="G32" s="85"/>
      <c r="H32" s="85"/>
      <c r="I32" s="80"/>
      <c r="J32" s="85"/>
      <c r="K32" s="80"/>
      <c r="L32" s="85"/>
      <c r="M32" s="85"/>
      <c r="N32" s="85"/>
      <c r="O32" s="85"/>
      <c r="P32" s="81"/>
      <c r="Q32" s="82"/>
      <c r="R32" s="81"/>
      <c r="S32" s="86">
        <f t="shared" si="0"/>
        <v>0</v>
      </c>
      <c r="T32" s="70" t="e">
        <f>SUM($S$6:S32)</f>
        <v>#VALUE!</v>
      </c>
      <c r="U32" s="18"/>
      <c r="V32" s="18"/>
      <c r="W32" s="18"/>
      <c r="X32" s="18"/>
    </row>
    <row r="33" spans="1:24" ht="80" customHeight="1">
      <c r="A33" s="18"/>
      <c r="B33" s="68">
        <f t="shared" si="3"/>
        <v>28</v>
      </c>
      <c r="C33" s="77">
        <f t="shared" si="2"/>
        <v>43654</v>
      </c>
      <c r="D33" s="77">
        <f t="shared" si="1"/>
        <v>43660</v>
      </c>
      <c r="E33" s="82"/>
      <c r="F33" s="81"/>
      <c r="G33" s="94"/>
      <c r="H33" s="81"/>
      <c r="I33" s="82"/>
      <c r="J33" s="81"/>
      <c r="K33" s="82"/>
      <c r="L33" s="81"/>
      <c r="M33" s="81"/>
      <c r="N33" s="81"/>
      <c r="O33" s="81"/>
      <c r="P33" s="81"/>
      <c r="Q33" s="82"/>
      <c r="R33" s="81"/>
      <c r="S33" s="86">
        <f t="shared" si="0"/>
        <v>0</v>
      </c>
      <c r="T33" s="70" t="e">
        <f>SUM($S$6:S33)</f>
        <v>#VALUE!</v>
      </c>
      <c r="U33" s="18"/>
      <c r="V33" s="18"/>
      <c r="W33" s="18"/>
      <c r="X33" s="18"/>
    </row>
    <row r="34" spans="1:24" ht="80" customHeight="1">
      <c r="A34" s="18"/>
      <c r="B34" s="68">
        <f t="shared" si="3"/>
        <v>29</v>
      </c>
      <c r="C34" s="77">
        <f t="shared" si="2"/>
        <v>43661</v>
      </c>
      <c r="D34" s="77">
        <f t="shared" si="1"/>
        <v>43667</v>
      </c>
      <c r="E34" s="82"/>
      <c r="F34" s="81"/>
      <c r="G34" s="82"/>
      <c r="H34" s="81"/>
      <c r="I34" s="82"/>
      <c r="J34" s="81"/>
      <c r="K34" s="82"/>
      <c r="L34" s="81"/>
      <c r="M34" s="81"/>
      <c r="N34" s="81"/>
      <c r="O34" s="81"/>
      <c r="P34" s="81"/>
      <c r="Q34" s="82"/>
      <c r="R34" s="81"/>
      <c r="S34" s="86">
        <f t="shared" si="0"/>
        <v>0</v>
      </c>
      <c r="T34" s="70" t="e">
        <f>SUM($S$6:S34)</f>
        <v>#VALUE!</v>
      </c>
      <c r="U34" s="18"/>
      <c r="V34" s="18"/>
      <c r="W34" s="18"/>
      <c r="X34" s="18"/>
    </row>
    <row r="35" spans="1:24" ht="80" customHeight="1">
      <c r="A35" s="18"/>
      <c r="B35" s="68">
        <f t="shared" si="3"/>
        <v>30</v>
      </c>
      <c r="C35" s="77">
        <f t="shared" si="2"/>
        <v>43668</v>
      </c>
      <c r="D35" s="77">
        <f t="shared" si="1"/>
        <v>43674</v>
      </c>
      <c r="E35" s="82"/>
      <c r="F35" s="81"/>
      <c r="G35" s="82"/>
      <c r="H35" s="81"/>
      <c r="I35" s="82"/>
      <c r="J35" s="81"/>
      <c r="K35" s="82"/>
      <c r="L35" s="81"/>
      <c r="M35" s="81"/>
      <c r="N35" s="81"/>
      <c r="O35" s="81"/>
      <c r="P35" s="81"/>
      <c r="Q35" s="82"/>
      <c r="R35" s="81"/>
      <c r="S35" s="86">
        <f t="shared" si="0"/>
        <v>0</v>
      </c>
      <c r="T35" s="70" t="e">
        <f>SUM($S$6:S35)</f>
        <v>#VALUE!</v>
      </c>
      <c r="U35" s="18"/>
      <c r="V35" s="18"/>
      <c r="W35" s="18"/>
      <c r="X35" s="18"/>
    </row>
    <row r="36" spans="1:24" ht="80" customHeight="1">
      <c r="A36" s="18"/>
      <c r="B36" s="68">
        <f t="shared" si="3"/>
        <v>31</v>
      </c>
      <c r="C36" s="77">
        <f t="shared" si="2"/>
        <v>43675</v>
      </c>
      <c r="D36" s="77">
        <f t="shared" si="1"/>
        <v>43681</v>
      </c>
      <c r="E36" s="93"/>
      <c r="F36" s="81"/>
      <c r="G36" s="82"/>
      <c r="H36" s="81"/>
      <c r="I36" s="82"/>
      <c r="J36" s="81"/>
      <c r="K36" s="82"/>
      <c r="L36" s="81"/>
      <c r="M36" s="81"/>
      <c r="N36" s="81"/>
      <c r="O36" s="81"/>
      <c r="P36" s="81"/>
      <c r="Q36" s="82"/>
      <c r="R36" s="81"/>
      <c r="S36" s="86">
        <f t="shared" si="0"/>
        <v>0</v>
      </c>
      <c r="T36" s="70" t="e">
        <f>SUM($S$6:S36)</f>
        <v>#VALUE!</v>
      </c>
      <c r="U36" s="18"/>
      <c r="V36" s="18"/>
      <c r="W36" s="18"/>
      <c r="X36" s="18"/>
    </row>
    <row r="37" spans="1:24" ht="83.25" customHeight="1">
      <c r="A37" s="18"/>
      <c r="B37" s="68">
        <f t="shared" si="3"/>
        <v>32</v>
      </c>
      <c r="C37" s="77">
        <f t="shared" si="2"/>
        <v>43682</v>
      </c>
      <c r="D37" s="77">
        <f t="shared" si="1"/>
        <v>43688</v>
      </c>
      <c r="E37" s="82"/>
      <c r="F37" s="81"/>
      <c r="G37" s="82"/>
      <c r="H37" s="81"/>
      <c r="I37" s="82"/>
      <c r="J37" s="81"/>
      <c r="K37" s="82"/>
      <c r="L37" s="81"/>
      <c r="M37" s="81"/>
      <c r="N37" s="81"/>
      <c r="O37" s="81"/>
      <c r="P37" s="81"/>
      <c r="Q37" s="82"/>
      <c r="R37" s="81"/>
      <c r="S37" s="86">
        <f t="shared" si="0"/>
        <v>0</v>
      </c>
      <c r="T37" s="70" t="e">
        <f>SUM($S$6:S37)</f>
        <v>#VALUE!</v>
      </c>
      <c r="U37" s="18"/>
      <c r="V37" s="18"/>
      <c r="W37" s="18"/>
      <c r="X37" s="18"/>
    </row>
    <row r="38" spans="1:24" ht="80" customHeight="1">
      <c r="A38" s="18"/>
      <c r="B38" s="68">
        <f t="shared" si="3"/>
        <v>33</v>
      </c>
      <c r="C38" s="77">
        <f t="shared" si="2"/>
        <v>43689</v>
      </c>
      <c r="D38" s="77">
        <f t="shared" si="1"/>
        <v>43695</v>
      </c>
      <c r="E38" s="82"/>
      <c r="F38" s="81"/>
      <c r="G38" s="82"/>
      <c r="H38" s="81"/>
      <c r="I38" s="82"/>
      <c r="J38" s="81"/>
      <c r="K38" s="82"/>
      <c r="L38" s="81"/>
      <c r="M38" s="81"/>
      <c r="N38" s="81"/>
      <c r="O38" s="81"/>
      <c r="P38" s="81"/>
      <c r="Q38" s="82"/>
      <c r="R38" s="81"/>
      <c r="S38" s="86">
        <f t="shared" si="0"/>
        <v>0</v>
      </c>
      <c r="T38" s="70" t="e">
        <f>SUM($S$6:S38)</f>
        <v>#VALUE!</v>
      </c>
      <c r="U38" s="18"/>
      <c r="V38" s="18"/>
      <c r="W38" s="18"/>
      <c r="X38" s="18"/>
    </row>
    <row r="39" spans="1:24" ht="80" customHeight="1">
      <c r="A39" s="18"/>
      <c r="B39" s="68">
        <f t="shared" si="3"/>
        <v>34</v>
      </c>
      <c r="C39" s="77">
        <f t="shared" si="2"/>
        <v>43696</v>
      </c>
      <c r="D39" s="77">
        <f t="shared" si="1"/>
        <v>43702</v>
      </c>
      <c r="E39" s="93"/>
      <c r="F39" s="81"/>
      <c r="G39" s="82"/>
      <c r="H39" s="81"/>
      <c r="I39" s="82"/>
      <c r="J39" s="81"/>
      <c r="K39" s="93"/>
      <c r="L39" s="81"/>
      <c r="M39" s="81"/>
      <c r="N39" s="81"/>
      <c r="O39" s="81"/>
      <c r="P39" s="81"/>
      <c r="Q39" s="82"/>
      <c r="R39" s="81"/>
      <c r="S39" s="86">
        <f t="shared" si="0"/>
        <v>0</v>
      </c>
      <c r="T39" s="70" t="e">
        <f>SUM($S$6:S39)</f>
        <v>#VALUE!</v>
      </c>
      <c r="U39" s="18"/>
      <c r="V39" s="18"/>
      <c r="W39" s="18"/>
      <c r="X39" s="18"/>
    </row>
    <row r="40" spans="1:24" ht="80" customHeight="1">
      <c r="A40" s="18"/>
      <c r="B40" s="68">
        <f t="shared" si="3"/>
        <v>35</v>
      </c>
      <c r="C40" s="77">
        <f t="shared" si="2"/>
        <v>43703</v>
      </c>
      <c r="D40" s="77">
        <f t="shared" si="1"/>
        <v>43709</v>
      </c>
      <c r="E40" s="82"/>
      <c r="F40" s="81"/>
      <c r="G40" s="80"/>
      <c r="H40" s="81"/>
      <c r="I40" s="82"/>
      <c r="J40" s="81"/>
      <c r="K40" s="81"/>
      <c r="L40" s="81"/>
      <c r="M40" s="81"/>
      <c r="N40" s="81"/>
      <c r="O40" s="81"/>
      <c r="P40" s="81"/>
      <c r="Q40" s="82"/>
      <c r="R40" s="81"/>
      <c r="S40" s="86">
        <f t="shared" si="0"/>
        <v>0</v>
      </c>
      <c r="T40" s="70" t="e">
        <f>SUM($S$6:S40)</f>
        <v>#VALUE!</v>
      </c>
      <c r="U40" s="18"/>
      <c r="V40" s="18"/>
      <c r="W40" s="18"/>
      <c r="X40" s="18"/>
    </row>
    <row r="41" spans="1:24" ht="80" customHeight="1">
      <c r="A41" s="18"/>
      <c r="B41" s="68">
        <f t="shared" si="3"/>
        <v>36</v>
      </c>
      <c r="C41" s="77">
        <f t="shared" si="2"/>
        <v>43710</v>
      </c>
      <c r="D41" s="77">
        <f t="shared" si="1"/>
        <v>43716</v>
      </c>
      <c r="E41" s="82"/>
      <c r="F41" s="81"/>
      <c r="G41" s="82"/>
      <c r="H41" s="81"/>
      <c r="I41" s="82"/>
      <c r="J41" s="81"/>
      <c r="K41" s="80"/>
      <c r="L41" s="81"/>
      <c r="M41" s="81"/>
      <c r="N41" s="81"/>
      <c r="O41" s="81"/>
      <c r="P41" s="81"/>
      <c r="Q41" s="82"/>
      <c r="R41" s="81"/>
      <c r="S41" s="86">
        <f t="shared" si="0"/>
        <v>0</v>
      </c>
      <c r="T41" s="70" t="e">
        <f>SUM($S$6:S41)</f>
        <v>#VALUE!</v>
      </c>
      <c r="U41" s="18"/>
      <c r="V41" s="18"/>
      <c r="W41" s="18"/>
      <c r="X41" s="18"/>
    </row>
    <row r="42" spans="1:24" ht="80" customHeight="1">
      <c r="A42" s="18"/>
      <c r="B42" s="68">
        <f t="shared" si="3"/>
        <v>37</v>
      </c>
      <c r="C42" s="77">
        <f t="shared" si="2"/>
        <v>43717</v>
      </c>
      <c r="D42" s="77">
        <f t="shared" si="1"/>
        <v>43723</v>
      </c>
      <c r="E42" s="94"/>
      <c r="F42" s="81"/>
      <c r="G42" s="94"/>
      <c r="H42" s="81"/>
      <c r="I42" s="82"/>
      <c r="J42" s="81"/>
      <c r="K42" s="81"/>
      <c r="L42" s="81"/>
      <c r="M42" s="81"/>
      <c r="N42" s="81"/>
      <c r="O42" s="81"/>
      <c r="P42" s="81"/>
      <c r="Q42" s="82"/>
      <c r="R42" s="81"/>
      <c r="S42" s="86">
        <f t="shared" si="0"/>
        <v>0</v>
      </c>
      <c r="T42" s="70" t="e">
        <f>SUM($S$6:S42)</f>
        <v>#VALUE!</v>
      </c>
      <c r="U42" s="18"/>
      <c r="V42" s="18"/>
      <c r="W42" s="18"/>
      <c r="X42" s="18"/>
    </row>
    <row r="43" spans="1:24" ht="80" customHeight="1">
      <c r="A43" s="18"/>
      <c r="B43" s="68">
        <f t="shared" si="3"/>
        <v>38</v>
      </c>
      <c r="C43" s="77">
        <f t="shared" si="2"/>
        <v>43724</v>
      </c>
      <c r="D43" s="77">
        <f t="shared" si="1"/>
        <v>43730</v>
      </c>
      <c r="E43" s="82"/>
      <c r="F43" s="81"/>
      <c r="G43" s="80"/>
      <c r="H43" s="81"/>
      <c r="I43" s="82"/>
      <c r="J43" s="81"/>
      <c r="K43" s="81"/>
      <c r="L43" s="81"/>
      <c r="M43" s="81"/>
      <c r="N43" s="81"/>
      <c r="O43" s="82"/>
      <c r="P43" s="81"/>
      <c r="Q43" s="82"/>
      <c r="R43" s="81"/>
      <c r="S43" s="86">
        <f t="shared" si="0"/>
        <v>0</v>
      </c>
      <c r="T43" s="70" t="e">
        <f>SUM($S$6:S43)</f>
        <v>#VALUE!</v>
      </c>
      <c r="U43" s="18"/>
      <c r="V43" s="18"/>
      <c r="W43" s="18"/>
      <c r="X43" s="18"/>
    </row>
    <row r="44" spans="1:24" ht="80" customHeight="1">
      <c r="A44" s="18"/>
      <c r="B44" s="68">
        <f t="shared" si="3"/>
        <v>39</v>
      </c>
      <c r="C44" s="77">
        <f t="shared" si="2"/>
        <v>43731</v>
      </c>
      <c r="D44" s="77">
        <f t="shared" si="1"/>
        <v>43737</v>
      </c>
      <c r="E44" s="82"/>
      <c r="F44" s="81"/>
      <c r="G44" s="82"/>
      <c r="H44" s="81"/>
      <c r="I44" s="82"/>
      <c r="J44" s="81"/>
      <c r="K44" s="85"/>
      <c r="L44" s="81"/>
      <c r="M44" s="81"/>
      <c r="N44" s="81"/>
      <c r="O44" s="81"/>
      <c r="P44" s="81"/>
      <c r="Q44" s="82"/>
      <c r="R44" s="81"/>
      <c r="S44" s="86">
        <f t="shared" si="0"/>
        <v>0</v>
      </c>
      <c r="T44" s="70" t="e">
        <f>SUM($S$6:S44)</f>
        <v>#VALUE!</v>
      </c>
      <c r="U44" s="18"/>
      <c r="V44" s="18"/>
      <c r="W44" s="18"/>
      <c r="X44" s="18"/>
    </row>
    <row r="45" spans="1:24" ht="80" customHeight="1">
      <c r="A45" s="18"/>
      <c r="B45" s="68">
        <f t="shared" si="3"/>
        <v>40</v>
      </c>
      <c r="C45" s="77">
        <f t="shared" si="2"/>
        <v>43738</v>
      </c>
      <c r="D45" s="77">
        <f t="shared" si="1"/>
        <v>43744</v>
      </c>
      <c r="E45" s="82"/>
      <c r="F45" s="81"/>
      <c r="G45" s="82"/>
      <c r="H45" s="81"/>
      <c r="I45" s="82"/>
      <c r="J45" s="81"/>
      <c r="K45" s="95"/>
      <c r="L45" s="81"/>
      <c r="M45" s="81"/>
      <c r="N45" s="81"/>
      <c r="O45" s="81"/>
      <c r="P45" s="81"/>
      <c r="Q45" s="82"/>
      <c r="R45" s="81"/>
      <c r="S45" s="86">
        <f t="shared" si="0"/>
        <v>0</v>
      </c>
      <c r="T45" s="70" t="e">
        <f>SUM($S$6:S45)</f>
        <v>#VALUE!</v>
      </c>
      <c r="U45" s="18"/>
      <c r="V45" s="18"/>
      <c r="W45" s="18"/>
      <c r="X45" s="18"/>
    </row>
    <row r="46" spans="1:24" ht="80" customHeight="1">
      <c r="A46" s="18"/>
      <c r="B46" s="68">
        <f t="shared" si="3"/>
        <v>41</v>
      </c>
      <c r="C46" s="77">
        <f t="shared" si="2"/>
        <v>43745</v>
      </c>
      <c r="D46" s="77">
        <f t="shared" si="1"/>
        <v>43751</v>
      </c>
      <c r="E46" s="96"/>
      <c r="F46" s="81"/>
      <c r="G46" s="82"/>
      <c r="H46" s="81"/>
      <c r="I46" s="85"/>
      <c r="J46" s="81"/>
      <c r="K46" s="82"/>
      <c r="L46" s="81"/>
      <c r="M46" s="81"/>
      <c r="N46" s="81"/>
      <c r="O46" s="81"/>
      <c r="P46" s="81"/>
      <c r="Q46" s="82"/>
      <c r="R46" s="81"/>
      <c r="S46" s="86">
        <f t="shared" si="0"/>
        <v>0</v>
      </c>
      <c r="T46" s="70" t="e">
        <f>SUM($S$6:S46)</f>
        <v>#VALUE!</v>
      </c>
      <c r="U46" s="18"/>
      <c r="V46" s="18"/>
      <c r="W46" s="18"/>
      <c r="X46" s="18"/>
    </row>
    <row r="47" spans="1:24" ht="80" customHeight="1">
      <c r="A47" s="18"/>
      <c r="B47" s="68">
        <f t="shared" si="3"/>
        <v>42</v>
      </c>
      <c r="C47" s="77">
        <f t="shared" si="2"/>
        <v>43752</v>
      </c>
      <c r="D47" s="77">
        <f t="shared" si="1"/>
        <v>43758</v>
      </c>
      <c r="E47" s="82"/>
      <c r="F47" s="81"/>
      <c r="G47" s="82"/>
      <c r="H47" s="81"/>
      <c r="I47" s="82"/>
      <c r="J47" s="81"/>
      <c r="K47" s="82"/>
      <c r="L47" s="81"/>
      <c r="M47" s="81"/>
      <c r="N47" s="81"/>
      <c r="O47" s="81"/>
      <c r="P47" s="81"/>
      <c r="Q47" s="82"/>
      <c r="R47" s="81"/>
      <c r="S47" s="86">
        <f t="shared" si="0"/>
        <v>0</v>
      </c>
      <c r="T47" s="70" t="e">
        <f>SUM($S$6:S47)</f>
        <v>#VALUE!</v>
      </c>
      <c r="U47" s="18"/>
      <c r="V47" s="18"/>
      <c r="W47" s="18"/>
      <c r="X47" s="18"/>
    </row>
    <row r="48" spans="1:24" ht="80" customHeight="1">
      <c r="A48" s="18"/>
      <c r="B48" s="68">
        <f t="shared" si="3"/>
        <v>43</v>
      </c>
      <c r="C48" s="77">
        <f t="shared" si="2"/>
        <v>43759</v>
      </c>
      <c r="D48" s="77">
        <f t="shared" si="1"/>
        <v>43765</v>
      </c>
      <c r="E48" s="82"/>
      <c r="F48" s="81"/>
      <c r="G48" s="82"/>
      <c r="H48" s="81"/>
      <c r="I48" s="82"/>
      <c r="J48" s="81"/>
      <c r="K48" s="82"/>
      <c r="L48" s="81"/>
      <c r="M48" s="81"/>
      <c r="N48" s="81"/>
      <c r="O48" s="81"/>
      <c r="P48" s="81"/>
      <c r="Q48" s="82"/>
      <c r="R48" s="81"/>
      <c r="S48" s="86">
        <f t="shared" si="0"/>
        <v>0</v>
      </c>
      <c r="T48" s="70" t="e">
        <f>SUM($S$6:S48)</f>
        <v>#VALUE!</v>
      </c>
      <c r="U48" s="18"/>
      <c r="V48" s="18"/>
      <c r="W48" s="18"/>
      <c r="X48" s="18"/>
    </row>
    <row r="49" spans="1:24" ht="80" customHeight="1">
      <c r="A49" s="18"/>
      <c r="B49" s="68">
        <f t="shared" si="3"/>
        <v>44</v>
      </c>
      <c r="C49" s="77">
        <f t="shared" si="2"/>
        <v>43766</v>
      </c>
      <c r="D49" s="77">
        <f t="shared" si="1"/>
        <v>43772</v>
      </c>
      <c r="E49" s="82"/>
      <c r="F49" s="81"/>
      <c r="G49" s="82"/>
      <c r="H49" s="81"/>
      <c r="I49" s="82"/>
      <c r="J49" s="81"/>
      <c r="K49" s="82"/>
      <c r="L49" s="81"/>
      <c r="M49" s="81"/>
      <c r="N49" s="81"/>
      <c r="O49" s="81"/>
      <c r="P49" s="81"/>
      <c r="Q49" s="82"/>
      <c r="R49" s="81"/>
      <c r="S49" s="86">
        <f t="shared" si="0"/>
        <v>0</v>
      </c>
      <c r="T49" s="70" t="e">
        <f>SUM($S$6:S49)</f>
        <v>#VALUE!</v>
      </c>
      <c r="U49" s="18"/>
      <c r="V49" s="18"/>
      <c r="W49" s="18"/>
      <c r="X49" s="18"/>
    </row>
    <row r="50" spans="1:24" ht="80" customHeight="1">
      <c r="A50" s="18"/>
      <c r="B50" s="68">
        <f t="shared" si="3"/>
        <v>45</v>
      </c>
      <c r="C50" s="77">
        <f t="shared" si="2"/>
        <v>43773</v>
      </c>
      <c r="D50" s="77">
        <f t="shared" si="1"/>
        <v>43779</v>
      </c>
      <c r="E50" s="82"/>
      <c r="F50" s="81"/>
      <c r="G50" s="82"/>
      <c r="H50" s="81"/>
      <c r="I50" s="82"/>
      <c r="J50" s="81"/>
      <c r="K50" s="82"/>
      <c r="L50" s="81"/>
      <c r="M50" s="81"/>
      <c r="N50" s="81"/>
      <c r="O50" s="81"/>
      <c r="P50" s="81"/>
      <c r="Q50" s="82"/>
      <c r="R50" s="81"/>
      <c r="S50" s="86">
        <f t="shared" si="0"/>
        <v>0</v>
      </c>
      <c r="T50" s="70" t="e">
        <f>SUM($S$6:S50)</f>
        <v>#VALUE!</v>
      </c>
      <c r="U50" s="18"/>
      <c r="V50" s="18"/>
      <c r="W50" s="18"/>
      <c r="X50" s="18"/>
    </row>
    <row r="51" spans="1:24" ht="80" customHeight="1">
      <c r="A51" s="18"/>
      <c r="B51" s="68">
        <f t="shared" si="3"/>
        <v>46</v>
      </c>
      <c r="C51" s="77">
        <f t="shared" si="2"/>
        <v>43780</v>
      </c>
      <c r="D51" s="77">
        <f t="shared" si="1"/>
        <v>43786</v>
      </c>
      <c r="E51" s="82"/>
      <c r="F51" s="81"/>
      <c r="G51" s="82"/>
      <c r="H51" s="81"/>
      <c r="I51" s="82"/>
      <c r="J51" s="81"/>
      <c r="K51" s="82"/>
      <c r="L51" s="81"/>
      <c r="M51" s="81"/>
      <c r="N51" s="81"/>
      <c r="O51" s="81"/>
      <c r="P51" s="81"/>
      <c r="Q51" s="82"/>
      <c r="R51" s="81"/>
      <c r="S51" s="86">
        <f t="shared" si="0"/>
        <v>0</v>
      </c>
      <c r="T51" s="70" t="e">
        <f>SUM($S$6:S51)</f>
        <v>#VALUE!</v>
      </c>
      <c r="U51" s="18"/>
      <c r="V51" s="18"/>
      <c r="W51" s="18"/>
      <c r="X51" s="18"/>
    </row>
    <row r="52" spans="1:24" ht="80" customHeight="1">
      <c r="A52" s="18"/>
      <c r="B52" s="68">
        <f t="shared" si="3"/>
        <v>47</v>
      </c>
      <c r="C52" s="77">
        <f t="shared" si="2"/>
        <v>43787</v>
      </c>
      <c r="D52" s="77">
        <f t="shared" si="1"/>
        <v>43793</v>
      </c>
      <c r="E52" s="82"/>
      <c r="F52" s="81"/>
      <c r="G52" s="82"/>
      <c r="H52" s="81"/>
      <c r="I52" s="82"/>
      <c r="J52" s="81"/>
      <c r="K52" s="82"/>
      <c r="L52" s="81"/>
      <c r="M52" s="81"/>
      <c r="N52" s="81"/>
      <c r="O52" s="81"/>
      <c r="P52" s="81"/>
      <c r="Q52" s="82"/>
      <c r="R52" s="81"/>
      <c r="S52" s="86">
        <f t="shared" si="0"/>
        <v>0</v>
      </c>
      <c r="T52" s="70" t="e">
        <f>SUM($S$6:S52)</f>
        <v>#VALUE!</v>
      </c>
      <c r="U52" s="18"/>
      <c r="V52" s="18"/>
      <c r="W52" s="18"/>
      <c r="X52" s="18"/>
    </row>
    <row r="53" spans="1:24" ht="80" customHeight="1">
      <c r="A53" s="18"/>
      <c r="B53" s="68">
        <f t="shared" si="3"/>
        <v>48</v>
      </c>
      <c r="C53" s="77">
        <f t="shared" si="2"/>
        <v>43794</v>
      </c>
      <c r="D53" s="77">
        <f t="shared" si="1"/>
        <v>43800</v>
      </c>
      <c r="E53" s="82"/>
      <c r="F53" s="81"/>
      <c r="G53" s="82"/>
      <c r="H53" s="81"/>
      <c r="I53" s="82"/>
      <c r="J53" s="81"/>
      <c r="K53" s="82"/>
      <c r="L53" s="81"/>
      <c r="M53" s="81"/>
      <c r="N53" s="81"/>
      <c r="O53" s="81"/>
      <c r="P53" s="81"/>
      <c r="Q53" s="82"/>
      <c r="R53" s="81"/>
      <c r="S53" s="86">
        <f t="shared" si="0"/>
        <v>0</v>
      </c>
      <c r="T53" s="70" t="e">
        <f>SUM($S$6:S53)</f>
        <v>#VALUE!</v>
      </c>
      <c r="U53" s="18"/>
      <c r="V53" s="18"/>
      <c r="W53" s="18"/>
      <c r="X53" s="18"/>
    </row>
    <row r="54" spans="1:24" ht="80" customHeight="1">
      <c r="A54" s="18"/>
      <c r="B54" s="68">
        <f t="shared" si="3"/>
        <v>49</v>
      </c>
      <c r="C54" s="77">
        <f t="shared" si="2"/>
        <v>43801</v>
      </c>
      <c r="D54" s="77">
        <f t="shared" si="1"/>
        <v>43807</v>
      </c>
      <c r="E54" s="82"/>
      <c r="F54" s="81"/>
      <c r="G54" s="82"/>
      <c r="H54" s="81"/>
      <c r="I54" s="82"/>
      <c r="J54" s="81"/>
      <c r="K54" s="82"/>
      <c r="L54" s="81"/>
      <c r="M54" s="81"/>
      <c r="N54" s="81"/>
      <c r="O54" s="81"/>
      <c r="P54" s="81"/>
      <c r="Q54" s="82"/>
      <c r="R54" s="81"/>
      <c r="S54" s="86">
        <f t="shared" si="0"/>
        <v>0</v>
      </c>
      <c r="T54" s="70" t="e">
        <f>SUM($S$6:S54)</f>
        <v>#VALUE!</v>
      </c>
      <c r="U54" s="18"/>
      <c r="V54" s="18"/>
      <c r="W54" s="18"/>
      <c r="X54" s="18"/>
    </row>
    <row r="55" spans="1:24" ht="80" customHeight="1">
      <c r="A55" s="18"/>
      <c r="B55" s="68">
        <f t="shared" si="3"/>
        <v>50</v>
      </c>
      <c r="C55" s="77">
        <f t="shared" si="2"/>
        <v>43808</v>
      </c>
      <c r="D55" s="77">
        <f t="shared" si="1"/>
        <v>43814</v>
      </c>
      <c r="E55" s="82"/>
      <c r="F55" s="81"/>
      <c r="G55" s="82"/>
      <c r="H55" s="81"/>
      <c r="I55" s="82"/>
      <c r="J55" s="81"/>
      <c r="K55" s="82"/>
      <c r="L55" s="81"/>
      <c r="M55" s="81"/>
      <c r="N55" s="81"/>
      <c r="O55" s="81"/>
      <c r="P55" s="81"/>
      <c r="Q55" s="82"/>
      <c r="R55" s="81"/>
      <c r="S55" s="86">
        <f t="shared" si="0"/>
        <v>0</v>
      </c>
      <c r="T55" s="70" t="e">
        <f>SUM($S$6:S55)</f>
        <v>#VALUE!</v>
      </c>
      <c r="U55" s="18"/>
      <c r="V55" s="18"/>
      <c r="W55" s="18"/>
      <c r="X55" s="18"/>
    </row>
    <row r="56" spans="1:24" ht="80" customHeight="1">
      <c r="A56" s="18"/>
      <c r="B56" s="68">
        <f t="shared" si="3"/>
        <v>51</v>
      </c>
      <c r="C56" s="77">
        <f t="shared" si="2"/>
        <v>43815</v>
      </c>
      <c r="D56" s="77">
        <f t="shared" si="1"/>
        <v>43821</v>
      </c>
      <c r="E56" s="82"/>
      <c r="F56" s="81"/>
      <c r="G56" s="82"/>
      <c r="H56" s="81"/>
      <c r="I56" s="82"/>
      <c r="J56" s="81"/>
      <c r="K56" s="82"/>
      <c r="L56" s="81"/>
      <c r="M56" s="81"/>
      <c r="N56" s="81"/>
      <c r="O56" s="81"/>
      <c r="P56" s="81"/>
      <c r="Q56" s="82"/>
      <c r="R56" s="81"/>
      <c r="S56" s="86">
        <f t="shared" si="0"/>
        <v>0</v>
      </c>
      <c r="T56" s="70" t="e">
        <f>SUM($S$6:S56)</f>
        <v>#VALUE!</v>
      </c>
      <c r="U56" s="18"/>
      <c r="V56" s="18"/>
      <c r="W56" s="18"/>
      <c r="X56" s="18"/>
    </row>
    <row r="57" spans="1:24" ht="80" customHeight="1" thickBot="1">
      <c r="A57" s="18"/>
      <c r="B57" s="69">
        <f t="shared" si="3"/>
        <v>52</v>
      </c>
      <c r="C57" s="79">
        <f t="shared" si="2"/>
        <v>43822</v>
      </c>
      <c r="D57" s="79">
        <f t="shared" si="1"/>
        <v>43828</v>
      </c>
      <c r="E57" s="97"/>
      <c r="F57" s="98"/>
      <c r="G57" s="97"/>
      <c r="H57" s="98"/>
      <c r="I57" s="97"/>
      <c r="J57" s="98"/>
      <c r="K57" s="97"/>
      <c r="L57" s="98"/>
      <c r="M57" s="98"/>
      <c r="N57" s="98"/>
      <c r="O57" s="98"/>
      <c r="P57" s="98"/>
      <c r="Q57" s="97"/>
      <c r="R57" s="98"/>
      <c r="S57" s="99">
        <f t="shared" si="0"/>
        <v>0</v>
      </c>
      <c r="T57" s="71" t="e">
        <f>SUM($S$6:S57)</f>
        <v>#VALUE!</v>
      </c>
      <c r="U57" s="18"/>
      <c r="V57" s="18"/>
      <c r="W57" s="18"/>
      <c r="X57" s="18"/>
    </row>
    <row r="58" spans="1:24" ht="15.75" customHeight="1" thickTop="1"/>
  </sheetData>
  <mergeCells count="16">
    <mergeCell ref="N2:T2"/>
    <mergeCell ref="B3:B4"/>
    <mergeCell ref="C3:D3"/>
    <mergeCell ref="E3:H3"/>
    <mergeCell ref="I3:L3"/>
    <mergeCell ref="M3:P3"/>
    <mergeCell ref="Q3:T3"/>
    <mergeCell ref="M4:P4"/>
    <mergeCell ref="Q4:T4"/>
    <mergeCell ref="K2:L2"/>
    <mergeCell ref="B5:D5"/>
    <mergeCell ref="C4:D4"/>
    <mergeCell ref="E4:H4"/>
    <mergeCell ref="I4:L4"/>
    <mergeCell ref="B2:C2"/>
    <mergeCell ref="E2:G2"/>
  </mergeCells>
  <conditionalFormatting sqref="E6:R8 E11:J11 L11:N11 P9:R11 E12:H12 J12:R13 E14:R14 E16:R19 E15:H15 J15:R15 E22:R22 N20:R20 J21:R21 E25:R57 E23:N24 P23:R24">
    <cfRule type="expression" dxfId="127" priority="127">
      <formula>IF(LEFT(E6,4)="Race",TRUE,FALSE)</formula>
    </cfRule>
    <cfRule type="expression" dxfId="126" priority="128">
      <formula>IF(LEFT(E6,2)="RP",TRUE,FALSE)</formula>
    </cfRule>
    <cfRule type="expression" dxfId="125" priority="183">
      <formula>IF(LEFT(E6,2)="ER",TRUE,FALSE)</formula>
    </cfRule>
    <cfRule type="expression" dxfId="124" priority="184">
      <formula>IF(LEFT(E6,2)="DR",TRUE,FALSE)</formula>
    </cfRule>
    <cfRule type="expression" dxfId="123" priority="185">
      <formula>IF(OR(LEFT(E6,2)="FR",LEFT(E6,2)="HR",LEFT(E6,2)="HS"),TRUE,FALSE)</formula>
    </cfRule>
    <cfRule type="expression" dxfId="122" priority="186">
      <formula>IF(OR(LEFT(E6,2)="TR",LEFT(E6,2)="TI"),TRUE,FALSE)</formula>
    </cfRule>
    <cfRule type="expression" dxfId="121" priority="187">
      <formula>IF(OR(LEFT(E6,2)="PR",LEFT(E6,2)="LR",LEFT(E6,2)="RW"),TRUE,FALSE)</formula>
    </cfRule>
    <cfRule type="expression" dxfId="120" priority="188">
      <formula>IF(LEFT(E6,2)="IT",TRUE,FALSE)</formula>
    </cfRule>
  </conditionalFormatting>
  <conditionalFormatting sqref="L9:N9 L10:O10 E9:F9 H9:J9 F10 H10 J10 O11">
    <cfRule type="expression" dxfId="119" priority="113">
      <formula>IF(LEFT(E9,4)="Race",TRUE,FALSE)</formula>
    </cfRule>
    <cfRule type="expression" dxfId="118" priority="114">
      <formula>IF(LEFT(E9,2)="RP",TRUE,FALSE)</formula>
    </cfRule>
    <cfRule type="expression" dxfId="117" priority="115">
      <formula>IF(LEFT(E9,2)="ER",TRUE,FALSE)</formula>
    </cfRule>
    <cfRule type="expression" dxfId="116" priority="116">
      <formula>IF(LEFT(E9,2)="DR",TRUE,FALSE)</formula>
    </cfRule>
    <cfRule type="expression" dxfId="115" priority="117">
      <formula>IF(OR(LEFT(E9,2)="FR",LEFT(E9,2)="HR",LEFT(E9,2)="HS"),TRUE,FALSE)</formula>
    </cfRule>
    <cfRule type="expression" dxfId="114" priority="118">
      <formula>IF(OR(LEFT(E9,2)="TR",LEFT(E9,2)="TI"),TRUE,FALSE)</formula>
    </cfRule>
    <cfRule type="expression" dxfId="113" priority="119">
      <formula>IF(OR(LEFT(E9,2)="PR",LEFT(E9,2)="LR",LEFT(E9,2)="RW"),TRUE,FALSE)</formula>
    </cfRule>
    <cfRule type="expression" dxfId="112" priority="120">
      <formula>IF(LEFT(E9,2)="IT",TRUE,FALSE)</formula>
    </cfRule>
  </conditionalFormatting>
  <conditionalFormatting sqref="O9">
    <cfRule type="expression" dxfId="111" priority="105">
      <formula>IF(LEFT(O9,4)="Race",TRUE,FALSE)</formula>
    </cfRule>
    <cfRule type="expression" dxfId="110" priority="106">
      <formula>IF(LEFT(O9,2)="RP",TRUE,FALSE)</formula>
    </cfRule>
    <cfRule type="expression" dxfId="109" priority="107">
      <formula>IF(LEFT(O9,2)="ER",TRUE,FALSE)</formula>
    </cfRule>
    <cfRule type="expression" dxfId="108" priority="108">
      <formula>IF(LEFT(O9,2)="DR",TRUE,FALSE)</formula>
    </cfRule>
    <cfRule type="expression" dxfId="107" priority="109">
      <formula>IF(OR(LEFT(O9,2)="FR",LEFT(O9,2)="HR",LEFT(O9,2)="HS"),TRUE,FALSE)</formula>
    </cfRule>
    <cfRule type="expression" dxfId="106" priority="110">
      <formula>IF(OR(LEFT(O9,2)="TR",LEFT(O9,2)="TI"),TRUE,FALSE)</formula>
    </cfRule>
    <cfRule type="expression" dxfId="105" priority="111">
      <formula>IF(OR(LEFT(O9,2)="PR",LEFT(O9,2)="LR",LEFT(O9,2)="RW"),TRUE,FALSE)</formula>
    </cfRule>
    <cfRule type="expression" dxfId="104" priority="112">
      <formula>IF(LEFT(O9,2)="IT",TRUE,FALSE)</formula>
    </cfRule>
  </conditionalFormatting>
  <conditionalFormatting sqref="K9">
    <cfRule type="expression" dxfId="103" priority="97">
      <formula>IF(LEFT(K9,4)="Race",TRUE,FALSE)</formula>
    </cfRule>
    <cfRule type="expression" dxfId="102" priority="98">
      <formula>IF(LEFT(K9,2)="RP",TRUE,FALSE)</formula>
    </cfRule>
    <cfRule type="expression" dxfId="101" priority="99">
      <formula>IF(LEFT(K9,2)="ER",TRUE,FALSE)</formula>
    </cfRule>
    <cfRule type="expression" dxfId="100" priority="100">
      <formula>IF(LEFT(K9,2)="DR",TRUE,FALSE)</formula>
    </cfRule>
    <cfRule type="expression" dxfId="99" priority="101">
      <formula>IF(OR(LEFT(K9,2)="FR",LEFT(K9,2)="HR",LEFT(K9,2)="HS"),TRUE,FALSE)</formula>
    </cfRule>
    <cfRule type="expression" dxfId="98" priority="102">
      <formula>IF(OR(LEFT(K9,2)="TR",LEFT(K9,2)="TI"),TRUE,FALSE)</formula>
    </cfRule>
    <cfRule type="expression" dxfId="97" priority="103">
      <formula>IF(OR(LEFT(K9,2)="PR",LEFT(K9,2)="LR",LEFT(K9,2)="RW"),TRUE,FALSE)</formula>
    </cfRule>
    <cfRule type="expression" dxfId="96" priority="104">
      <formula>IF(LEFT(K9,2)="IT",TRUE,FALSE)</formula>
    </cfRule>
  </conditionalFormatting>
  <conditionalFormatting sqref="K10:K11">
    <cfRule type="expression" dxfId="95" priority="89">
      <formula>IF(LEFT(K10,4)="Race",TRUE,FALSE)</formula>
    </cfRule>
    <cfRule type="expression" dxfId="94" priority="90">
      <formula>IF(LEFT(K10,2)="RP",TRUE,FALSE)</formula>
    </cfRule>
    <cfRule type="expression" dxfId="93" priority="91">
      <formula>IF(LEFT(K10,2)="ER",TRUE,FALSE)</formula>
    </cfRule>
    <cfRule type="expression" dxfId="92" priority="92">
      <formula>IF(LEFT(K10,2)="DR",TRUE,FALSE)</formula>
    </cfRule>
    <cfRule type="expression" dxfId="91" priority="93">
      <formula>IF(OR(LEFT(K10,2)="FR",LEFT(K10,2)="HR",LEFT(K10,2)="HS"),TRUE,FALSE)</formula>
    </cfRule>
    <cfRule type="expression" dxfId="90" priority="94">
      <formula>IF(OR(LEFT(K10,2)="TR",LEFT(K10,2)="TI"),TRUE,FALSE)</formula>
    </cfRule>
    <cfRule type="expression" dxfId="89" priority="95">
      <formula>IF(OR(LEFT(K10,2)="PR",LEFT(K10,2)="LR",LEFT(K10,2)="RW"),TRUE,FALSE)</formula>
    </cfRule>
    <cfRule type="expression" dxfId="88" priority="96">
      <formula>IF(LEFT(K10,2)="IT",TRUE,FALSE)</formula>
    </cfRule>
  </conditionalFormatting>
  <conditionalFormatting sqref="G10">
    <cfRule type="expression" dxfId="87" priority="81">
      <formula>IF(LEFT(G10,4)="Race",TRUE,FALSE)</formula>
    </cfRule>
    <cfRule type="expression" dxfId="86" priority="82">
      <formula>IF(LEFT(G10,2)="RP",TRUE,FALSE)</formula>
    </cfRule>
    <cfRule type="expression" dxfId="85" priority="83">
      <formula>IF(LEFT(G10,2)="ER",TRUE,FALSE)</formula>
    </cfRule>
    <cfRule type="expression" dxfId="84" priority="84">
      <formula>IF(LEFT(G10,2)="DR",TRUE,FALSE)</formula>
    </cfRule>
    <cfRule type="expression" dxfId="83" priority="85">
      <formula>IF(OR(LEFT(G10,2)="FR",LEFT(G10,2)="HR",LEFT(G10,2)="HS"),TRUE,FALSE)</formula>
    </cfRule>
    <cfRule type="expression" dxfId="82" priority="86">
      <formula>IF(OR(LEFT(G10,2)="TR",LEFT(G10,2)="TI"),TRUE,FALSE)</formula>
    </cfRule>
    <cfRule type="expression" dxfId="81" priority="87">
      <formula>IF(OR(LEFT(G10,2)="PR",LEFT(G10,2)="LR",LEFT(G10,2)="RW"),TRUE,FALSE)</formula>
    </cfRule>
    <cfRule type="expression" dxfId="80" priority="88">
      <formula>IF(LEFT(G10,2)="IT",TRUE,FALSE)</formula>
    </cfRule>
  </conditionalFormatting>
  <conditionalFormatting sqref="G9">
    <cfRule type="expression" dxfId="79" priority="73">
      <formula>IF(LEFT(G9,4)="Race",TRUE,FALSE)</formula>
    </cfRule>
    <cfRule type="expression" dxfId="78" priority="74">
      <formula>IF(LEFT(G9,2)="RP",TRUE,FALSE)</formula>
    </cfRule>
    <cfRule type="expression" dxfId="77" priority="75">
      <formula>IF(LEFT(G9,2)="ER",TRUE,FALSE)</formula>
    </cfRule>
    <cfRule type="expression" dxfId="76" priority="76">
      <formula>IF(LEFT(G9,2)="DR",TRUE,FALSE)</formula>
    </cfRule>
    <cfRule type="expression" dxfId="75" priority="77">
      <formula>IF(OR(LEFT(G9,2)="FR",LEFT(G9,2)="HR",LEFT(G9,2)="HS"),TRUE,FALSE)</formula>
    </cfRule>
    <cfRule type="expression" dxfId="74" priority="78">
      <formula>IF(OR(LEFT(G9,2)="TR",LEFT(G9,2)="TI"),TRUE,FALSE)</formula>
    </cfRule>
    <cfRule type="expression" dxfId="73" priority="79">
      <formula>IF(OR(LEFT(G9,2)="PR",LEFT(G9,2)="LR",LEFT(G9,2)="RW"),TRUE,FALSE)</formula>
    </cfRule>
    <cfRule type="expression" dxfId="72" priority="80">
      <formula>IF(LEFT(G9,2)="IT",TRUE,FALSE)</formula>
    </cfRule>
  </conditionalFormatting>
  <conditionalFormatting sqref="E10">
    <cfRule type="expression" dxfId="71" priority="65">
      <formula>IF(LEFT(E10,4)="Race",TRUE,FALSE)</formula>
    </cfRule>
    <cfRule type="expression" dxfId="70" priority="66">
      <formula>IF(LEFT(E10,2)="RP",TRUE,FALSE)</formula>
    </cfRule>
    <cfRule type="expression" dxfId="69" priority="67">
      <formula>IF(LEFT(E10,2)="ER",TRUE,FALSE)</formula>
    </cfRule>
    <cfRule type="expression" dxfId="68" priority="68">
      <formula>IF(LEFT(E10,2)="DR",TRUE,FALSE)</formula>
    </cfRule>
    <cfRule type="expression" dxfId="67" priority="69">
      <formula>IF(OR(LEFT(E10,2)="FR",LEFT(E10,2)="HR",LEFT(E10,2)="HS"),TRUE,FALSE)</formula>
    </cfRule>
    <cfRule type="expression" dxfId="66" priority="70">
      <formula>IF(OR(LEFT(E10,2)="TR",LEFT(E10,2)="TI"),TRUE,FALSE)</formula>
    </cfRule>
    <cfRule type="expression" dxfId="65" priority="71">
      <formula>IF(OR(LEFT(E10,2)="PR",LEFT(E10,2)="LR",LEFT(E10,2)="RW"),TRUE,FALSE)</formula>
    </cfRule>
    <cfRule type="expression" dxfId="64" priority="72">
      <formula>IF(LEFT(E10,2)="IT",TRUE,FALSE)</formula>
    </cfRule>
  </conditionalFormatting>
  <conditionalFormatting sqref="I10">
    <cfRule type="expression" dxfId="63" priority="57">
      <formula>IF(LEFT(I10,4)="Race",TRUE,FALSE)</formula>
    </cfRule>
    <cfRule type="expression" dxfId="62" priority="58">
      <formula>IF(LEFT(I10,2)="RP",TRUE,FALSE)</formula>
    </cfRule>
    <cfRule type="expression" dxfId="61" priority="59">
      <formula>IF(LEFT(I10,2)="ER",TRUE,FALSE)</formula>
    </cfRule>
    <cfRule type="expression" dxfId="60" priority="60">
      <formula>IF(LEFT(I10,2)="DR",TRUE,FALSE)</formula>
    </cfRule>
    <cfRule type="expression" dxfId="59" priority="61">
      <formula>IF(OR(LEFT(I10,2)="FR",LEFT(I10,2)="HR",LEFT(I10,2)="HS"),TRUE,FALSE)</formula>
    </cfRule>
    <cfRule type="expression" dxfId="58" priority="62">
      <formula>IF(OR(LEFT(I10,2)="TR",LEFT(I10,2)="TI"),TRUE,FALSE)</formula>
    </cfRule>
    <cfRule type="expression" dxfId="57" priority="63">
      <formula>IF(OR(LEFT(I10,2)="PR",LEFT(I10,2)="LR",LEFT(I10,2)="RW"),TRUE,FALSE)</formula>
    </cfRule>
    <cfRule type="expression" dxfId="56" priority="64">
      <formula>IF(LEFT(I10,2)="IT",TRUE,FALSE)</formula>
    </cfRule>
  </conditionalFormatting>
  <conditionalFormatting sqref="I12">
    <cfRule type="expression" dxfId="55" priority="49">
      <formula>IF(LEFT(I12,4)="Race",TRUE,FALSE)</formula>
    </cfRule>
    <cfRule type="expression" dxfId="54" priority="50">
      <formula>IF(LEFT(I12,2)="RP",TRUE,FALSE)</formula>
    </cfRule>
    <cfRule type="expression" dxfId="53" priority="51">
      <formula>IF(LEFT(I12,2)="ER",TRUE,FALSE)</formula>
    </cfRule>
    <cfRule type="expression" dxfId="52" priority="52">
      <formula>IF(LEFT(I12,2)="DR",TRUE,FALSE)</formula>
    </cfRule>
    <cfRule type="expression" dxfId="51" priority="53">
      <formula>IF(OR(LEFT(I12,2)="FR",LEFT(I12,2)="HR",LEFT(I12,2)="HS"),TRUE,FALSE)</formula>
    </cfRule>
    <cfRule type="expression" dxfId="50" priority="54">
      <formula>IF(OR(LEFT(I12,2)="TR",LEFT(I12,2)="TI"),TRUE,FALSE)</formula>
    </cfRule>
    <cfRule type="expression" dxfId="49" priority="55">
      <formula>IF(OR(LEFT(I12,2)="PR",LEFT(I12,2)="LR",LEFT(I12,2)="RW"),TRUE,FALSE)</formula>
    </cfRule>
    <cfRule type="expression" dxfId="48" priority="56">
      <formula>IF(LEFT(I12,2)="IT",TRUE,FALSE)</formula>
    </cfRule>
  </conditionalFormatting>
  <conditionalFormatting sqref="E13:I13">
    <cfRule type="expression" dxfId="47" priority="41">
      <formula>IF(LEFT(E13,4)="Race",TRUE,FALSE)</formula>
    </cfRule>
    <cfRule type="expression" dxfId="46" priority="42">
      <formula>IF(LEFT(E13,2)="RP",TRUE,FALSE)</formula>
    </cfRule>
    <cfRule type="expression" dxfId="45" priority="43">
      <formula>IF(LEFT(E13,2)="ER",TRUE,FALSE)</formula>
    </cfRule>
    <cfRule type="expression" dxfId="44" priority="44">
      <formula>IF(LEFT(E13,2)="DR",TRUE,FALSE)</formula>
    </cfRule>
    <cfRule type="expression" dxfId="43" priority="45">
      <formula>IF(OR(LEFT(E13,2)="FR",LEFT(E13,2)="HR",LEFT(E13,2)="HS"),TRUE,FALSE)</formula>
    </cfRule>
    <cfRule type="expression" dxfId="42" priority="46">
      <formula>IF(OR(LEFT(E13,2)="TR",LEFT(E13,2)="TI"),TRUE,FALSE)</formula>
    </cfRule>
    <cfRule type="expression" dxfId="41" priority="47">
      <formula>IF(OR(LEFT(E13,2)="PR",LEFT(E13,2)="LR",LEFT(E13,2)="RW"),TRUE,FALSE)</formula>
    </cfRule>
    <cfRule type="expression" dxfId="40" priority="48">
      <formula>IF(LEFT(E13,2)="IT",TRUE,FALSE)</formula>
    </cfRule>
  </conditionalFormatting>
  <conditionalFormatting sqref="I15">
    <cfRule type="expression" dxfId="39" priority="33">
      <formula>IF(LEFT(I15,4)="Race",TRUE,FALSE)</formula>
    </cfRule>
    <cfRule type="expression" dxfId="38" priority="34">
      <formula>IF(LEFT(I15,2)="RP",TRUE,FALSE)</formula>
    </cfRule>
    <cfRule type="expression" dxfId="37" priority="35">
      <formula>IF(LEFT(I15,2)="ER",TRUE,FALSE)</formula>
    </cfRule>
    <cfRule type="expression" dxfId="36" priority="36">
      <formula>IF(LEFT(I15,2)="DR",TRUE,FALSE)</formula>
    </cfRule>
    <cfRule type="expression" dxfId="35" priority="37">
      <formula>IF(OR(LEFT(I15,2)="FR",LEFT(I15,2)="HR",LEFT(I15,2)="HS"),TRUE,FALSE)</formula>
    </cfRule>
    <cfRule type="expression" dxfId="34" priority="38">
      <formula>IF(OR(LEFT(I15,2)="TR",LEFT(I15,2)="TI"),TRUE,FALSE)</formula>
    </cfRule>
    <cfRule type="expression" dxfId="33" priority="39">
      <formula>IF(OR(LEFT(I15,2)="PR",LEFT(I15,2)="LR",LEFT(I15,2)="RW"),TRUE,FALSE)</formula>
    </cfRule>
    <cfRule type="expression" dxfId="32" priority="40">
      <formula>IF(LEFT(I15,2)="IT",TRUE,FALSE)</formula>
    </cfRule>
  </conditionalFormatting>
  <conditionalFormatting sqref="E20:M20">
    <cfRule type="expression" dxfId="31" priority="25">
      <formula>IF(LEFT(E20,4)="Race",TRUE,FALSE)</formula>
    </cfRule>
    <cfRule type="expression" dxfId="30" priority="26">
      <formula>IF(LEFT(E20,2)="RP",TRUE,FALSE)</formula>
    </cfRule>
    <cfRule type="expression" dxfId="29" priority="27">
      <formula>IF(LEFT(E20,2)="ER",TRUE,FALSE)</formula>
    </cfRule>
    <cfRule type="expression" dxfId="28" priority="28">
      <formula>IF(LEFT(E20,2)="DR",TRUE,FALSE)</formula>
    </cfRule>
    <cfRule type="expression" dxfId="27" priority="29">
      <formula>IF(OR(LEFT(E20,2)="FR",LEFT(E20,2)="HR",LEFT(E20,2)="HS"),TRUE,FALSE)</formula>
    </cfRule>
    <cfRule type="expression" dxfId="26" priority="30">
      <formula>IF(OR(LEFT(E20,2)="TR",LEFT(E20,2)="TI"),TRUE,FALSE)</formula>
    </cfRule>
    <cfRule type="expression" dxfId="25" priority="31">
      <formula>IF(OR(LEFT(E20,2)="PR",LEFT(E20,2)="LR",LEFT(E20,2)="RW"),TRUE,FALSE)</formula>
    </cfRule>
    <cfRule type="expression" dxfId="24" priority="32">
      <formula>IF(LEFT(E20,2)="IT",TRUE,FALSE)</formula>
    </cfRule>
  </conditionalFormatting>
  <conditionalFormatting sqref="E21:I21">
    <cfRule type="expression" dxfId="23" priority="17">
      <formula>IF(LEFT(E21,4)="Race",TRUE,FALSE)</formula>
    </cfRule>
    <cfRule type="expression" dxfId="22" priority="18">
      <formula>IF(LEFT(E21,2)="RP",TRUE,FALSE)</formula>
    </cfRule>
    <cfRule type="expression" dxfId="21" priority="19">
      <formula>IF(LEFT(E21,2)="ER",TRUE,FALSE)</formula>
    </cfRule>
    <cfRule type="expression" dxfId="20" priority="20">
      <formula>IF(LEFT(E21,2)="DR",TRUE,FALSE)</formula>
    </cfRule>
    <cfRule type="expression" dxfId="19" priority="21">
      <formula>IF(OR(LEFT(E21,2)="FR",LEFT(E21,2)="HR",LEFT(E21,2)="HS"),TRUE,FALSE)</formula>
    </cfRule>
    <cfRule type="expression" dxfId="18" priority="22">
      <formula>IF(OR(LEFT(E21,2)="TR",LEFT(E21,2)="TI"),TRUE,FALSE)</formula>
    </cfRule>
    <cfRule type="expression" dxfId="17" priority="23">
      <formula>IF(OR(LEFT(E21,2)="PR",LEFT(E21,2)="LR",LEFT(E21,2)="RW"),TRUE,FALSE)</formula>
    </cfRule>
    <cfRule type="expression" dxfId="16" priority="24">
      <formula>IF(LEFT(E21,2)="IT",TRUE,FALSE)</formula>
    </cfRule>
  </conditionalFormatting>
  <conditionalFormatting sqref="O23">
    <cfRule type="expression" dxfId="15" priority="9">
      <formula>IF(LEFT(O23,4)="Race",TRUE,FALSE)</formula>
    </cfRule>
    <cfRule type="expression" dxfId="14" priority="10">
      <formula>IF(LEFT(O23,2)="RP",TRUE,FALSE)</formula>
    </cfRule>
    <cfRule type="expression" dxfId="13" priority="11">
      <formula>IF(LEFT(O23,2)="ER",TRUE,FALSE)</formula>
    </cfRule>
    <cfRule type="expression" dxfId="12" priority="12">
      <formula>IF(LEFT(O23,2)="DR",TRUE,FALSE)</formula>
    </cfRule>
    <cfRule type="expression" dxfId="11" priority="13">
      <formula>IF(OR(LEFT(O23,2)="FR",LEFT(O23,2)="HR",LEFT(O23,2)="HS"),TRUE,FALSE)</formula>
    </cfRule>
    <cfRule type="expression" dxfId="10" priority="14">
      <formula>IF(OR(LEFT(O23,2)="TR",LEFT(O23,2)="TI"),TRUE,FALSE)</formula>
    </cfRule>
    <cfRule type="expression" dxfId="9" priority="15">
      <formula>IF(OR(LEFT(O23,2)="PR",LEFT(O23,2)="LR",LEFT(O23,2)="RW"),TRUE,FALSE)</formula>
    </cfRule>
    <cfRule type="expression" dxfId="8" priority="16">
      <formula>IF(LEFT(O23,2)="IT",TRUE,FALSE)</formula>
    </cfRule>
  </conditionalFormatting>
  <conditionalFormatting sqref="O24">
    <cfRule type="expression" dxfId="7" priority="1">
      <formula>IF(LEFT(O24,4)="Race",TRUE,FALSE)</formula>
    </cfRule>
    <cfRule type="expression" dxfId="6" priority="2">
      <formula>IF(LEFT(O24,2)="RP",TRUE,FALSE)</formula>
    </cfRule>
    <cfRule type="expression" dxfId="5" priority="3">
      <formula>IF(LEFT(O24,2)="ER",TRUE,FALSE)</formula>
    </cfRule>
    <cfRule type="expression" dxfId="4" priority="4">
      <formula>IF(LEFT(O24,2)="DR",TRUE,FALSE)</formula>
    </cfRule>
    <cfRule type="expression" dxfId="3" priority="5">
      <formula>IF(OR(LEFT(O24,2)="FR",LEFT(O24,2)="HR",LEFT(O24,2)="HS"),TRUE,FALSE)</formula>
    </cfRule>
    <cfRule type="expression" dxfId="2" priority="6">
      <formula>IF(OR(LEFT(O24,2)="TR",LEFT(O24,2)="TI"),TRUE,FALSE)</formula>
    </cfRule>
    <cfRule type="expression" dxfId="1" priority="7">
      <formula>IF(OR(LEFT(O24,2)="PR",LEFT(O24,2)="LR",LEFT(O24,2)="RW"),TRUE,FALSE)</formula>
    </cfRule>
    <cfRule type="expression" dxfId="0" priority="8">
      <formula>IF(LEFT(O24,2)="IT",TRUE,FALSE)</formula>
    </cfRule>
  </conditionalFormatting>
  <hyperlinks>
    <hyperlink ref="K2" r:id="rId1"/>
  </hyperlinks>
  <pageMargins left="0.7" right="0.7" top="0.75" bottom="0.75" header="0.3" footer="0.3"/>
  <pageSetup paperSize="9" orientation="portrait" horizontalDpi="4294967292" verticalDpi="4294967292"/>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199B1A"/>
    <pageSetUpPr fitToPage="1"/>
  </sheetPr>
  <dimension ref="A1:G25"/>
  <sheetViews>
    <sheetView showRuler="0" topLeftCell="A22" zoomScale="82" zoomScaleNormal="82" zoomScalePageLayoutView="82" workbookViewId="0">
      <selection activeCell="C4" sqref="C4:D4"/>
    </sheetView>
  </sheetViews>
  <sheetFormatPr baseColWidth="10" defaultColWidth="10.5" defaultRowHeight="13" x14ac:dyDescent="0"/>
  <cols>
    <col min="1" max="1" width="1.33203125" style="7" customWidth="1"/>
    <col min="2" max="2" width="19.83203125" style="7" customWidth="1"/>
    <col min="3" max="3" width="121.6640625" style="7" customWidth="1"/>
    <col min="4" max="4" width="41.1640625" style="7" customWidth="1"/>
    <col min="5" max="16384" width="10.5" style="7"/>
  </cols>
  <sheetData>
    <row r="1" spans="1:7" ht="7.5" customHeight="1" thickBot="1"/>
    <row r="2" spans="1:7" s="9" customFormat="1" ht="95" customHeight="1" thickTop="1">
      <c r="A2" s="8"/>
      <c r="B2" s="136"/>
      <c r="C2" s="137"/>
      <c r="D2" s="138"/>
    </row>
    <row r="3" spans="1:7" s="9" customFormat="1" ht="60" customHeight="1">
      <c r="A3" s="8"/>
      <c r="B3" s="140" t="s">
        <v>17</v>
      </c>
      <c r="C3" s="141"/>
      <c r="D3" s="142"/>
    </row>
    <row r="4" spans="1:7" s="9" customFormat="1" ht="159" customHeight="1">
      <c r="A4" s="8"/>
      <c r="B4" s="50" t="s">
        <v>14</v>
      </c>
      <c r="C4" s="143" t="s">
        <v>68</v>
      </c>
      <c r="D4" s="144"/>
    </row>
    <row r="5" spans="1:7" s="9" customFormat="1" ht="98" customHeight="1">
      <c r="A5" s="8"/>
      <c r="B5" s="50" t="s">
        <v>18</v>
      </c>
      <c r="C5" s="143" t="s">
        <v>66</v>
      </c>
      <c r="D5" s="144"/>
    </row>
    <row r="6" spans="1:7" s="10" customFormat="1" ht="53" customHeight="1">
      <c r="B6" s="51"/>
      <c r="C6" s="52" t="s">
        <v>22</v>
      </c>
      <c r="D6" s="64" t="s">
        <v>15</v>
      </c>
    </row>
    <row r="7" spans="1:7" s="10" customFormat="1" ht="155.25" customHeight="1">
      <c r="B7" s="62" t="s">
        <v>21</v>
      </c>
      <c r="C7" s="53" t="s">
        <v>82</v>
      </c>
      <c r="D7" s="54" t="s">
        <v>23</v>
      </c>
      <c r="G7" s="11"/>
    </row>
    <row r="8" spans="1:7" s="10" customFormat="1" ht="97" customHeight="1">
      <c r="B8" s="62" t="s">
        <v>20</v>
      </c>
      <c r="C8" s="55" t="s">
        <v>86</v>
      </c>
      <c r="D8" s="54" t="s">
        <v>24</v>
      </c>
      <c r="G8" s="11"/>
    </row>
    <row r="9" spans="1:7" s="10" customFormat="1" ht="53" customHeight="1">
      <c r="B9" s="63" t="s">
        <v>29</v>
      </c>
      <c r="C9" s="52" t="s">
        <v>19</v>
      </c>
      <c r="D9" s="64" t="s">
        <v>15</v>
      </c>
    </row>
    <row r="10" spans="1:7" s="10" customFormat="1" ht="72" customHeight="1">
      <c r="B10" s="51" t="s">
        <v>34</v>
      </c>
      <c r="C10" s="146" t="s">
        <v>62</v>
      </c>
      <c r="D10" s="147"/>
    </row>
    <row r="11" spans="1:7" s="10" customFormat="1" ht="90" customHeight="1">
      <c r="B11" s="51" t="s">
        <v>35</v>
      </c>
      <c r="C11" s="146" t="s">
        <v>67</v>
      </c>
      <c r="D11" s="147"/>
    </row>
    <row r="12" spans="1:7" s="10" customFormat="1" ht="90" customHeight="1">
      <c r="B12" s="51" t="s">
        <v>37</v>
      </c>
      <c r="C12" s="146" t="s">
        <v>81</v>
      </c>
      <c r="D12" s="147"/>
    </row>
    <row r="13" spans="1:7" ht="129" customHeight="1">
      <c r="B13" s="56" t="s">
        <v>25</v>
      </c>
      <c r="C13" s="57" t="s">
        <v>69</v>
      </c>
      <c r="D13" s="139" t="s">
        <v>83</v>
      </c>
    </row>
    <row r="14" spans="1:7" ht="178" customHeight="1">
      <c r="B14" s="56" t="s">
        <v>27</v>
      </c>
      <c r="C14" s="58" t="s">
        <v>70</v>
      </c>
      <c r="D14" s="139"/>
    </row>
    <row r="15" spans="1:7" ht="141" customHeight="1">
      <c r="B15" s="56" t="s">
        <v>57</v>
      </c>
      <c r="C15" s="58" t="s">
        <v>71</v>
      </c>
      <c r="D15" s="139"/>
    </row>
    <row r="16" spans="1:7" ht="165" customHeight="1">
      <c r="B16" s="56" t="s">
        <v>26</v>
      </c>
      <c r="C16" s="58" t="s">
        <v>72</v>
      </c>
      <c r="D16" s="139" t="s">
        <v>16</v>
      </c>
    </row>
    <row r="17" spans="2:4" ht="99" customHeight="1">
      <c r="B17" s="145" t="s">
        <v>28</v>
      </c>
      <c r="C17" s="58" t="s">
        <v>73</v>
      </c>
      <c r="D17" s="139"/>
    </row>
    <row r="18" spans="2:4" ht="108" customHeight="1">
      <c r="B18" s="145"/>
      <c r="C18" s="58" t="s">
        <v>74</v>
      </c>
      <c r="D18" s="139"/>
    </row>
    <row r="19" spans="2:4" ht="162">
      <c r="B19" s="56" t="s">
        <v>58</v>
      </c>
      <c r="C19" s="58" t="s">
        <v>79</v>
      </c>
      <c r="D19" s="139"/>
    </row>
    <row r="20" spans="2:4" ht="157" customHeight="1">
      <c r="B20" s="56" t="s">
        <v>59</v>
      </c>
      <c r="C20" s="58" t="s">
        <v>80</v>
      </c>
      <c r="D20" s="139" t="s">
        <v>33</v>
      </c>
    </row>
    <row r="21" spans="2:4" ht="110" customHeight="1">
      <c r="B21" s="56" t="s">
        <v>36</v>
      </c>
      <c r="C21" s="58" t="s">
        <v>75</v>
      </c>
      <c r="D21" s="139"/>
    </row>
    <row r="22" spans="2:4" ht="103" customHeight="1">
      <c r="B22" s="74" t="s">
        <v>64</v>
      </c>
      <c r="C22" s="75" t="s">
        <v>84</v>
      </c>
      <c r="D22" s="73" t="s">
        <v>65</v>
      </c>
    </row>
    <row r="23" spans="2:4" ht="101" customHeight="1">
      <c r="B23" s="56" t="s">
        <v>31</v>
      </c>
      <c r="C23" s="58" t="s">
        <v>76</v>
      </c>
      <c r="D23" s="54" t="s">
        <v>32</v>
      </c>
    </row>
    <row r="24" spans="2:4" ht="120" customHeight="1" thickBot="1">
      <c r="B24" s="59" t="s">
        <v>30</v>
      </c>
      <c r="C24" s="60" t="s">
        <v>77</v>
      </c>
      <c r="D24" s="61" t="s">
        <v>78</v>
      </c>
    </row>
    <row r="25" spans="2:4" ht="13.5" customHeight="1" thickTop="1"/>
  </sheetData>
  <sheetProtection algorithmName="SHA-512" hashValue="l8cYZA3SG1wdP0NtFOrdTJRIxfIXnbwlrnPnt5loW0kUT/b+5ZR9XNLKQHmNZN1rWh7VFf0E3/Y4arqJCRqkYg==" saltValue="DpaCPkX8uATJyTP+E3IkGw==" spinCount="100000" sheet="1" scenarios="1" selectLockedCells="1" selectUnlockedCells="1"/>
  <mergeCells count="11">
    <mergeCell ref="B2:D2"/>
    <mergeCell ref="D20:D21"/>
    <mergeCell ref="D16:D19"/>
    <mergeCell ref="B3:D3"/>
    <mergeCell ref="C4:D4"/>
    <mergeCell ref="C5:D5"/>
    <mergeCell ref="B17:B18"/>
    <mergeCell ref="D13:D15"/>
    <mergeCell ref="C10:D10"/>
    <mergeCell ref="C11:D11"/>
    <mergeCell ref="C12:D12"/>
  </mergeCells>
  <pageMargins left="0.74791666666666667" right="0.74791666666666667" top="0.98402777777777772" bottom="0.98402777777777772" header="0.51180555555555551" footer="0.51180555555555551"/>
  <pageSetup paperSize="9" firstPageNumber="0" orientation="portrait" horizontalDpi="300" verticalDpi="30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FF00"/>
    <pageSetUpPr autoPageBreaks="0"/>
  </sheetPr>
  <dimension ref="A1:C13"/>
  <sheetViews>
    <sheetView showRuler="0" zoomScale="125" zoomScaleNormal="125" zoomScalePageLayoutView="125" workbookViewId="0">
      <selection activeCell="B7" sqref="B7:C7"/>
    </sheetView>
  </sheetViews>
  <sheetFormatPr baseColWidth="10" defaultColWidth="10.6640625" defaultRowHeight="16" x14ac:dyDescent="0"/>
  <cols>
    <col min="1" max="1" width="0.6640625" style="2" customWidth="1"/>
    <col min="2" max="2" width="103" style="2" customWidth="1"/>
    <col min="3" max="3" width="28.1640625" style="2" customWidth="1"/>
    <col min="4" max="16384" width="10.6640625" style="2"/>
  </cols>
  <sheetData>
    <row r="1" spans="1:3" ht="9" customHeight="1" thickBot="1"/>
    <row r="2" spans="1:3" s="3" customFormat="1" ht="89" customHeight="1" thickTop="1" thickBot="1">
      <c r="B2" s="148"/>
      <c r="C2" s="149"/>
    </row>
    <row r="3" spans="1:3" s="5" customFormat="1" ht="35" customHeight="1">
      <c r="A3" s="4"/>
      <c r="B3" s="156" t="s">
        <v>9</v>
      </c>
      <c r="C3" s="157"/>
    </row>
    <row r="4" spans="1:3" s="5" customFormat="1" ht="34" customHeight="1">
      <c r="A4" s="4"/>
      <c r="B4" s="158" t="str">
        <f>myRun19!E2</f>
        <v>ΝΤΟΡΙΤΑ ΚΑΛΟΥΔΗ</v>
      </c>
      <c r="C4" s="159"/>
    </row>
    <row r="5" spans="1:3" s="6" customFormat="1" ht="20" customHeight="1">
      <c r="B5" s="150" t="s">
        <v>10</v>
      </c>
      <c r="C5" s="151"/>
    </row>
    <row r="6" spans="1:3" ht="70" customHeight="1">
      <c r="B6" s="152"/>
      <c r="C6" s="153"/>
    </row>
    <row r="7" spans="1:3" s="6" customFormat="1" ht="20" customHeight="1">
      <c r="B7" s="150" t="s">
        <v>11</v>
      </c>
      <c r="C7" s="151"/>
    </row>
    <row r="8" spans="1:3" ht="70" customHeight="1">
      <c r="B8" s="152"/>
      <c r="C8" s="153"/>
    </row>
    <row r="9" spans="1:3" s="6" customFormat="1" ht="20" customHeight="1">
      <c r="B9" s="150" t="s">
        <v>12</v>
      </c>
      <c r="C9" s="151"/>
    </row>
    <row r="10" spans="1:3" ht="69" customHeight="1">
      <c r="B10" s="152"/>
      <c r="C10" s="153"/>
    </row>
    <row r="11" spans="1:3" s="6" customFormat="1" ht="20" customHeight="1">
      <c r="B11" s="150" t="s">
        <v>13</v>
      </c>
      <c r="C11" s="151"/>
    </row>
    <row r="12" spans="1:3" ht="70" customHeight="1" thickBot="1">
      <c r="B12" s="154"/>
      <c r="C12" s="155"/>
    </row>
    <row r="13" spans="1:3" ht="17" thickTop="1"/>
  </sheetData>
  <sheetProtection selectLockedCells="1" selectUnlockedCells="1"/>
  <mergeCells count="11">
    <mergeCell ref="B2:C2"/>
    <mergeCell ref="B9:C9"/>
    <mergeCell ref="B10:C10"/>
    <mergeCell ref="B11:C11"/>
    <mergeCell ref="B12:C12"/>
    <mergeCell ref="B3:C3"/>
    <mergeCell ref="B4:C4"/>
    <mergeCell ref="B5:C5"/>
    <mergeCell ref="B6:C6"/>
    <mergeCell ref="B7:C7"/>
    <mergeCell ref="B8:C8"/>
  </mergeCells>
  <pageMargins left="0.74791666666666667" right="0.74791666666666667" top="0.98402777777777772" bottom="0.98402777777777772" header="0.51180555555555551" footer="0.51180555555555551"/>
  <pageSetup paperSize="9" firstPageNumber="0" orientation="portrait" horizontalDpi="300" verticalDpi="30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sheetPr>
  <dimension ref="B1:AD79"/>
  <sheetViews>
    <sheetView showRuler="0" topLeftCell="A8" workbookViewId="0">
      <selection activeCell="E20" sqref="E20"/>
    </sheetView>
  </sheetViews>
  <sheetFormatPr baseColWidth="10" defaultColWidth="8.83203125" defaultRowHeight="12" x14ac:dyDescent="0"/>
  <cols>
    <col min="1" max="1" width="0.5" style="20" customWidth="1"/>
    <col min="2" max="23" width="10.83203125" style="21" customWidth="1"/>
    <col min="24" max="30" width="10.83203125" style="20" customWidth="1"/>
    <col min="31" max="16384" width="8.83203125" style="20"/>
  </cols>
  <sheetData>
    <row r="1" spans="2:30" ht="4" customHeight="1" thickBot="1"/>
    <row r="2" spans="2:30" s="9" customFormat="1" ht="61" customHeight="1" thickTop="1" thickBot="1">
      <c r="B2" s="164"/>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2"/>
      <c r="AC2" s="162"/>
      <c r="AD2" s="163"/>
    </row>
    <row r="3" spans="2:30" ht="20" customHeight="1">
      <c r="B3" s="46" t="s">
        <v>41</v>
      </c>
      <c r="C3" s="47" t="s">
        <v>42</v>
      </c>
      <c r="D3" s="47" t="s">
        <v>43</v>
      </c>
      <c r="E3" s="160" t="s">
        <v>44</v>
      </c>
      <c r="F3" s="160"/>
      <c r="G3" s="160"/>
      <c r="H3" s="160"/>
      <c r="I3" s="160"/>
      <c r="J3" s="160"/>
      <c r="K3" s="160"/>
      <c r="L3" s="160"/>
      <c r="M3" s="160"/>
      <c r="N3" s="160"/>
      <c r="O3" s="160"/>
      <c r="P3" s="160"/>
      <c r="Q3" s="160"/>
      <c r="R3" s="160"/>
      <c r="S3" s="160"/>
      <c r="T3" s="160"/>
      <c r="U3" s="160"/>
      <c r="V3" s="160"/>
      <c r="W3" s="160"/>
      <c r="X3" s="160"/>
      <c r="Y3" s="160"/>
      <c r="Z3" s="160"/>
      <c r="AA3" s="160"/>
      <c r="AB3" s="160"/>
      <c r="AC3" s="160"/>
      <c r="AD3" s="161"/>
    </row>
    <row r="4" spans="2:30" ht="20" hidden="1" customHeight="1">
      <c r="B4" s="30" t="s">
        <v>45</v>
      </c>
      <c r="C4" s="26">
        <v>400</v>
      </c>
      <c r="D4" s="26">
        <v>1000</v>
      </c>
      <c r="E4" s="26">
        <v>200</v>
      </c>
      <c r="F4" s="26">
        <v>300</v>
      </c>
      <c r="G4" s="26">
        <v>400</v>
      </c>
      <c r="H4" s="26">
        <v>500</v>
      </c>
      <c r="I4" s="26">
        <v>600</v>
      </c>
      <c r="J4" s="26">
        <v>700</v>
      </c>
      <c r="K4" s="26">
        <v>800</v>
      </c>
      <c r="L4" s="26">
        <v>900</v>
      </c>
      <c r="M4" s="26">
        <v>1000</v>
      </c>
      <c r="N4" s="26">
        <v>1100</v>
      </c>
      <c r="O4" s="26">
        <v>1200</v>
      </c>
      <c r="P4" s="26">
        <v>1300</v>
      </c>
      <c r="Q4" s="26">
        <v>1400</v>
      </c>
      <c r="R4" s="26">
        <v>1500</v>
      </c>
      <c r="S4" s="26">
        <v>1600</v>
      </c>
      <c r="T4" s="26">
        <v>1700</v>
      </c>
      <c r="U4" s="26">
        <v>1800</v>
      </c>
      <c r="V4" s="26">
        <v>1900</v>
      </c>
      <c r="W4" s="26">
        <v>2000</v>
      </c>
      <c r="X4" s="26">
        <v>3000</v>
      </c>
      <c r="Y4" s="26">
        <v>4000</v>
      </c>
      <c r="Z4" s="26">
        <v>5000</v>
      </c>
      <c r="AA4" s="26">
        <v>10000</v>
      </c>
      <c r="AB4" s="26">
        <v>20000</v>
      </c>
      <c r="AC4" s="26">
        <v>21098</v>
      </c>
      <c r="AD4" s="27">
        <v>42195</v>
      </c>
    </row>
    <row r="5" spans="2:30" ht="20" customHeight="1" thickBot="1">
      <c r="B5" s="48" t="s">
        <v>45</v>
      </c>
      <c r="C5" s="44">
        <v>400</v>
      </c>
      <c r="D5" s="44">
        <v>1000</v>
      </c>
      <c r="E5" s="44">
        <v>200</v>
      </c>
      <c r="F5" s="44">
        <v>300</v>
      </c>
      <c r="G5" s="44">
        <v>400</v>
      </c>
      <c r="H5" s="44">
        <v>500</v>
      </c>
      <c r="I5" s="44">
        <v>600</v>
      </c>
      <c r="J5" s="44">
        <v>700</v>
      </c>
      <c r="K5" s="44">
        <v>800</v>
      </c>
      <c r="L5" s="44">
        <v>900</v>
      </c>
      <c r="M5" s="44">
        <v>1000</v>
      </c>
      <c r="N5" s="44">
        <v>1100</v>
      </c>
      <c r="O5" s="44">
        <v>1200</v>
      </c>
      <c r="P5" s="44">
        <v>1300</v>
      </c>
      <c r="Q5" s="44">
        <v>1400</v>
      </c>
      <c r="R5" s="44">
        <v>1500</v>
      </c>
      <c r="S5" s="44">
        <v>1600</v>
      </c>
      <c r="T5" s="44">
        <v>1700</v>
      </c>
      <c r="U5" s="44">
        <v>1800</v>
      </c>
      <c r="V5" s="44">
        <v>1900</v>
      </c>
      <c r="W5" s="44" t="s">
        <v>47</v>
      </c>
      <c r="X5" s="44" t="s">
        <v>48</v>
      </c>
      <c r="Y5" s="44" t="s">
        <v>49</v>
      </c>
      <c r="Z5" s="44" t="s">
        <v>50</v>
      </c>
      <c r="AA5" s="44" t="s">
        <v>51</v>
      </c>
      <c r="AB5" s="44" t="s">
        <v>52</v>
      </c>
      <c r="AC5" s="44" t="s">
        <v>53</v>
      </c>
      <c r="AD5" s="45" t="s">
        <v>54</v>
      </c>
    </row>
    <row r="6" spans="2:30" ht="20" customHeight="1">
      <c r="B6" s="39">
        <f>(60/D6)/1440</f>
        <v>8</v>
      </c>
      <c r="C6" s="40">
        <f>TIME(0,3,0)</f>
        <v>2.0833333333333333E-3</v>
      </c>
      <c r="D6" s="40">
        <f>C6*2.5</f>
        <v>5.208333333333333E-3</v>
      </c>
      <c r="E6" s="41">
        <f>$C6*E$4/$C$4</f>
        <v>1.0416666666666667E-3</v>
      </c>
      <c r="F6" s="41">
        <f t="shared" ref="F6:W20" si="0">$C6*F$4/$C$4</f>
        <v>1.5625000000000001E-3</v>
      </c>
      <c r="G6" s="41">
        <f t="shared" si="0"/>
        <v>2.0833333333333333E-3</v>
      </c>
      <c r="H6" s="41">
        <f t="shared" si="0"/>
        <v>2.604166666666667E-3</v>
      </c>
      <c r="I6" s="41">
        <f t="shared" si="0"/>
        <v>3.1250000000000002E-3</v>
      </c>
      <c r="J6" s="41">
        <f t="shared" si="0"/>
        <v>3.645833333333333E-3</v>
      </c>
      <c r="K6" s="41">
        <f t="shared" si="0"/>
        <v>4.1666666666666666E-3</v>
      </c>
      <c r="L6" s="41">
        <f t="shared" si="0"/>
        <v>4.6874999999999998E-3</v>
      </c>
      <c r="M6" s="41">
        <f t="shared" si="0"/>
        <v>5.2083333333333339E-3</v>
      </c>
      <c r="N6" s="41">
        <f t="shared" si="0"/>
        <v>5.7291666666666663E-3</v>
      </c>
      <c r="O6" s="41">
        <f t="shared" si="0"/>
        <v>6.2500000000000003E-3</v>
      </c>
      <c r="P6" s="41">
        <f t="shared" si="0"/>
        <v>6.7708333333333336E-3</v>
      </c>
      <c r="Q6" s="41">
        <f t="shared" si="0"/>
        <v>7.2916666666666659E-3</v>
      </c>
      <c r="R6" s="41">
        <f t="shared" si="0"/>
        <v>7.8125E-3</v>
      </c>
      <c r="S6" s="41">
        <f t="shared" si="0"/>
        <v>8.3333333333333332E-3</v>
      </c>
      <c r="T6" s="41">
        <f t="shared" si="0"/>
        <v>8.8541666666666664E-3</v>
      </c>
      <c r="U6" s="41">
        <f t="shared" si="0"/>
        <v>9.3749999999999997E-3</v>
      </c>
      <c r="V6" s="41">
        <f t="shared" si="0"/>
        <v>9.8958333333333329E-3</v>
      </c>
      <c r="W6" s="41">
        <f t="shared" si="0"/>
        <v>1.0416666666666668E-2</v>
      </c>
      <c r="X6" s="41">
        <f t="shared" ref="X6:AD21" si="1">$C6*X$4/$C$4</f>
        <v>1.5625E-2</v>
      </c>
      <c r="Y6" s="41">
        <f t="shared" si="1"/>
        <v>2.0833333333333336E-2</v>
      </c>
      <c r="Z6" s="41">
        <f t="shared" si="1"/>
        <v>2.6041666666666664E-2</v>
      </c>
      <c r="AA6" s="42">
        <f t="shared" si="1"/>
        <v>5.2083333333333329E-2</v>
      </c>
      <c r="AB6" s="42">
        <f t="shared" si="1"/>
        <v>0.10416666666666666</v>
      </c>
      <c r="AC6" s="42">
        <f t="shared" si="1"/>
        <v>0.10988541666666667</v>
      </c>
      <c r="AD6" s="43">
        <f t="shared" si="1"/>
        <v>0.21976562499999999</v>
      </c>
    </row>
    <row r="7" spans="2:30" ht="20" customHeight="1">
      <c r="B7" s="31">
        <f t="shared" ref="B7:B60" si="2">(60/D7)/1440</f>
        <v>8.0898876404494366</v>
      </c>
      <c r="C7" s="28">
        <f>C6-TIME(0,0,2)</f>
        <v>2.0601851851851853E-3</v>
      </c>
      <c r="D7" s="28">
        <f t="shared" ref="D7:D60" si="3">C7*2.5</f>
        <v>5.1504629629629635E-3</v>
      </c>
      <c r="E7" s="33">
        <f t="shared" ref="E7:T36" si="4">$C7*E$4/$C$4</f>
        <v>1.0300925925925926E-3</v>
      </c>
      <c r="F7" s="33">
        <f t="shared" si="0"/>
        <v>1.5451388888888889E-3</v>
      </c>
      <c r="G7" s="33">
        <f t="shared" si="0"/>
        <v>2.0601851851851853E-3</v>
      </c>
      <c r="H7" s="33">
        <f t="shared" si="0"/>
        <v>2.5752314814814813E-3</v>
      </c>
      <c r="I7" s="33">
        <f t="shared" si="0"/>
        <v>3.0902777777777777E-3</v>
      </c>
      <c r="J7" s="33">
        <f t="shared" si="0"/>
        <v>3.6053240740740746E-3</v>
      </c>
      <c r="K7" s="33">
        <f t="shared" si="0"/>
        <v>4.1203703703703706E-3</v>
      </c>
      <c r="L7" s="33">
        <f t="shared" si="0"/>
        <v>4.635416666666667E-3</v>
      </c>
      <c r="M7" s="33">
        <f t="shared" si="0"/>
        <v>5.1504629629629626E-3</v>
      </c>
      <c r="N7" s="33">
        <f t="shared" si="0"/>
        <v>5.665509259259259E-3</v>
      </c>
      <c r="O7" s="33">
        <f t="shared" si="0"/>
        <v>6.1805555555555555E-3</v>
      </c>
      <c r="P7" s="33">
        <f t="shared" si="0"/>
        <v>6.6956018518518519E-3</v>
      </c>
      <c r="Q7" s="33">
        <f t="shared" si="0"/>
        <v>7.2106481481481492E-3</v>
      </c>
      <c r="R7" s="33">
        <f t="shared" si="0"/>
        <v>7.7256944444444456E-3</v>
      </c>
      <c r="S7" s="33">
        <f t="shared" si="0"/>
        <v>8.2407407407407412E-3</v>
      </c>
      <c r="T7" s="33">
        <f t="shared" si="0"/>
        <v>8.7557870370370376E-3</v>
      </c>
      <c r="U7" s="33">
        <f t="shared" si="0"/>
        <v>9.2708333333333341E-3</v>
      </c>
      <c r="V7" s="33">
        <f t="shared" si="0"/>
        <v>9.7858796296296305E-3</v>
      </c>
      <c r="W7" s="33">
        <f t="shared" si="0"/>
        <v>1.0300925925925925E-2</v>
      </c>
      <c r="X7" s="33">
        <f t="shared" si="1"/>
        <v>1.5451388888888891E-2</v>
      </c>
      <c r="Y7" s="33">
        <f t="shared" si="1"/>
        <v>2.060185185185185E-2</v>
      </c>
      <c r="Z7" s="33">
        <f t="shared" si="1"/>
        <v>2.5752314814814815E-2</v>
      </c>
      <c r="AA7" s="34">
        <f t="shared" si="1"/>
        <v>5.1504629629629629E-2</v>
      </c>
      <c r="AB7" s="34">
        <f t="shared" si="1"/>
        <v>0.10300925925925926</v>
      </c>
      <c r="AC7" s="34">
        <f t="shared" si="1"/>
        <v>0.1086644675925926</v>
      </c>
      <c r="AD7" s="35">
        <f t="shared" si="1"/>
        <v>0.21732378472222222</v>
      </c>
    </row>
    <row r="8" spans="2:30" ht="20" customHeight="1">
      <c r="B8" s="31">
        <f t="shared" si="2"/>
        <v>8.1818181818181799</v>
      </c>
      <c r="C8" s="28">
        <f t="shared" ref="C8:C60" si="5">C7-TIME(0,0,2)</f>
        <v>2.0370370370370373E-3</v>
      </c>
      <c r="D8" s="28">
        <f t="shared" si="3"/>
        <v>5.092592592592593E-3</v>
      </c>
      <c r="E8" s="33">
        <f t="shared" si="4"/>
        <v>1.0185185185185186E-3</v>
      </c>
      <c r="F8" s="33">
        <f t="shared" si="0"/>
        <v>1.5277777777777779E-3</v>
      </c>
      <c r="G8" s="33">
        <f t="shared" si="0"/>
        <v>2.0370370370370373E-3</v>
      </c>
      <c r="H8" s="33">
        <f t="shared" si="0"/>
        <v>2.5462962962962965E-3</v>
      </c>
      <c r="I8" s="33">
        <f t="shared" si="0"/>
        <v>3.0555555555555557E-3</v>
      </c>
      <c r="J8" s="33">
        <f t="shared" si="0"/>
        <v>3.5648148148148149E-3</v>
      </c>
      <c r="K8" s="33">
        <f t="shared" si="0"/>
        <v>4.0740740740740746E-3</v>
      </c>
      <c r="L8" s="33">
        <f t="shared" si="0"/>
        <v>4.5833333333333334E-3</v>
      </c>
      <c r="M8" s="33">
        <f t="shared" si="0"/>
        <v>5.092592592592593E-3</v>
      </c>
      <c r="N8" s="33">
        <f t="shared" si="0"/>
        <v>5.6018518518518527E-3</v>
      </c>
      <c r="O8" s="33">
        <f t="shared" si="0"/>
        <v>6.1111111111111114E-3</v>
      </c>
      <c r="P8" s="33">
        <f t="shared" si="0"/>
        <v>6.6203703703703711E-3</v>
      </c>
      <c r="Q8" s="33">
        <f t="shared" si="0"/>
        <v>7.1296296296296299E-3</v>
      </c>
      <c r="R8" s="33">
        <f t="shared" si="0"/>
        <v>7.6388888888888895E-3</v>
      </c>
      <c r="S8" s="33">
        <f t="shared" si="0"/>
        <v>8.1481481481481492E-3</v>
      </c>
      <c r="T8" s="33">
        <f t="shared" si="0"/>
        <v>8.6574074074074088E-3</v>
      </c>
      <c r="U8" s="33">
        <f t="shared" si="0"/>
        <v>9.1666666666666667E-3</v>
      </c>
      <c r="V8" s="33">
        <f t="shared" si="0"/>
        <v>9.6759259259259264E-3</v>
      </c>
      <c r="W8" s="33">
        <f t="shared" si="0"/>
        <v>1.0185185185185186E-2</v>
      </c>
      <c r="X8" s="33">
        <f t="shared" si="1"/>
        <v>1.5277777777777779E-2</v>
      </c>
      <c r="Y8" s="33">
        <f t="shared" si="1"/>
        <v>2.0370370370370372E-2</v>
      </c>
      <c r="Z8" s="33">
        <f t="shared" si="1"/>
        <v>2.5462962962962968E-2</v>
      </c>
      <c r="AA8" s="34">
        <f t="shared" si="1"/>
        <v>5.0925925925925937E-2</v>
      </c>
      <c r="AB8" s="34">
        <f t="shared" si="1"/>
        <v>0.10185185185185187</v>
      </c>
      <c r="AC8" s="34">
        <f t="shared" si="1"/>
        <v>0.10744351851851854</v>
      </c>
      <c r="AD8" s="35">
        <f t="shared" si="1"/>
        <v>0.21488194444444444</v>
      </c>
    </row>
    <row r="9" spans="2:30" ht="20" customHeight="1">
      <c r="B9" s="31">
        <f t="shared" si="2"/>
        <v>8.275862068965516</v>
      </c>
      <c r="C9" s="28">
        <f t="shared" si="5"/>
        <v>2.0138888888888893E-3</v>
      </c>
      <c r="D9" s="28">
        <f t="shared" si="3"/>
        <v>5.0347222222222234E-3</v>
      </c>
      <c r="E9" s="33">
        <f t="shared" si="4"/>
        <v>1.0069444444444446E-3</v>
      </c>
      <c r="F9" s="33">
        <f t="shared" si="0"/>
        <v>1.5104166666666669E-3</v>
      </c>
      <c r="G9" s="33">
        <f t="shared" si="0"/>
        <v>2.0138888888888893E-3</v>
      </c>
      <c r="H9" s="33">
        <f t="shared" si="0"/>
        <v>2.5173611111111117E-3</v>
      </c>
      <c r="I9" s="33">
        <f t="shared" si="0"/>
        <v>3.0208333333333337E-3</v>
      </c>
      <c r="J9" s="33">
        <f t="shared" si="0"/>
        <v>3.5243055555555566E-3</v>
      </c>
      <c r="K9" s="33">
        <f t="shared" si="0"/>
        <v>4.0277777777777786E-3</v>
      </c>
      <c r="L9" s="33">
        <f t="shared" si="0"/>
        <v>4.5312500000000014E-3</v>
      </c>
      <c r="M9" s="33">
        <f t="shared" si="0"/>
        <v>5.0347222222222234E-3</v>
      </c>
      <c r="N9" s="33">
        <f t="shared" si="0"/>
        <v>5.5381944444444454E-3</v>
      </c>
      <c r="O9" s="33">
        <f t="shared" si="0"/>
        <v>6.0416666666666674E-3</v>
      </c>
      <c r="P9" s="33">
        <f t="shared" si="0"/>
        <v>6.5451388888888903E-3</v>
      </c>
      <c r="Q9" s="33">
        <f t="shared" si="0"/>
        <v>7.0486111111111131E-3</v>
      </c>
      <c r="R9" s="33">
        <f t="shared" si="0"/>
        <v>7.5520833333333351E-3</v>
      </c>
      <c r="S9" s="33">
        <f t="shared" si="0"/>
        <v>8.0555555555555571E-3</v>
      </c>
      <c r="T9" s="33">
        <f t="shared" si="0"/>
        <v>8.5590277777777782E-3</v>
      </c>
      <c r="U9" s="33">
        <f t="shared" si="0"/>
        <v>9.0625000000000028E-3</v>
      </c>
      <c r="V9" s="33">
        <f t="shared" si="0"/>
        <v>9.565972222222224E-3</v>
      </c>
      <c r="W9" s="33">
        <f t="shared" si="0"/>
        <v>1.0069444444444447E-2</v>
      </c>
      <c r="X9" s="33">
        <f t="shared" si="1"/>
        <v>1.510416666666667E-2</v>
      </c>
      <c r="Y9" s="33">
        <f t="shared" si="1"/>
        <v>2.0138888888888894E-2</v>
      </c>
      <c r="Z9" s="33">
        <f t="shared" si="1"/>
        <v>2.5173611111111115E-2</v>
      </c>
      <c r="AA9" s="34">
        <f t="shared" si="1"/>
        <v>5.0347222222222231E-2</v>
      </c>
      <c r="AB9" s="34">
        <f t="shared" si="1"/>
        <v>0.10069444444444446</v>
      </c>
      <c r="AC9" s="34">
        <f t="shared" si="1"/>
        <v>0.10622256944444447</v>
      </c>
      <c r="AD9" s="35">
        <f t="shared" si="1"/>
        <v>0.21244010416666673</v>
      </c>
    </row>
    <row r="10" spans="2:30" ht="20" customHeight="1">
      <c r="B10" s="31">
        <f t="shared" si="2"/>
        <v>8.3720930232558111</v>
      </c>
      <c r="C10" s="28">
        <f t="shared" si="5"/>
        <v>1.9907407407407413E-3</v>
      </c>
      <c r="D10" s="28">
        <f t="shared" si="3"/>
        <v>4.976851851851853E-3</v>
      </c>
      <c r="E10" s="33">
        <f t="shared" si="4"/>
        <v>9.9537037037037064E-4</v>
      </c>
      <c r="F10" s="33">
        <f t="shared" si="0"/>
        <v>1.4930555555555561E-3</v>
      </c>
      <c r="G10" s="33">
        <f t="shared" si="0"/>
        <v>1.9907407407407413E-3</v>
      </c>
      <c r="H10" s="33">
        <f t="shared" si="0"/>
        <v>2.4884259259259269E-3</v>
      </c>
      <c r="I10" s="33">
        <f t="shared" si="0"/>
        <v>2.9861111111111121E-3</v>
      </c>
      <c r="J10" s="33">
        <f t="shared" si="0"/>
        <v>3.4837962962962969E-3</v>
      </c>
      <c r="K10" s="33">
        <f t="shared" si="0"/>
        <v>3.9814814814814825E-3</v>
      </c>
      <c r="L10" s="33">
        <f t="shared" si="0"/>
        <v>4.4791666666666678E-3</v>
      </c>
      <c r="M10" s="33">
        <f t="shared" si="0"/>
        <v>4.9768518518518538E-3</v>
      </c>
      <c r="N10" s="33">
        <f t="shared" si="0"/>
        <v>5.4745370370370382E-3</v>
      </c>
      <c r="O10" s="33">
        <f t="shared" si="0"/>
        <v>5.9722222222222242E-3</v>
      </c>
      <c r="P10" s="33">
        <f t="shared" si="0"/>
        <v>6.4699074074074095E-3</v>
      </c>
      <c r="Q10" s="33">
        <f t="shared" si="0"/>
        <v>6.9675925925925938E-3</v>
      </c>
      <c r="R10" s="33">
        <f t="shared" si="0"/>
        <v>7.4652777777777799E-3</v>
      </c>
      <c r="S10" s="33">
        <f t="shared" si="0"/>
        <v>7.9629629629629651E-3</v>
      </c>
      <c r="T10" s="33">
        <f t="shared" si="0"/>
        <v>8.4606481481481494E-3</v>
      </c>
      <c r="U10" s="33">
        <f t="shared" si="0"/>
        <v>8.9583333333333355E-3</v>
      </c>
      <c r="V10" s="33">
        <f t="shared" si="0"/>
        <v>9.4560185185185216E-3</v>
      </c>
      <c r="W10" s="33">
        <f t="shared" si="0"/>
        <v>9.9537037037037077E-3</v>
      </c>
      <c r="X10" s="33">
        <f t="shared" si="1"/>
        <v>1.493055555555556E-2</v>
      </c>
      <c r="Y10" s="33">
        <f t="shared" si="1"/>
        <v>1.9907407407407415E-2</v>
      </c>
      <c r="Z10" s="33">
        <f t="shared" si="1"/>
        <v>2.4884259259259266E-2</v>
      </c>
      <c r="AA10" s="34">
        <f t="shared" si="1"/>
        <v>4.9768518518518531E-2</v>
      </c>
      <c r="AB10" s="34">
        <f t="shared" si="1"/>
        <v>9.9537037037037063E-2</v>
      </c>
      <c r="AC10" s="34">
        <f t="shared" si="1"/>
        <v>0.10500162037037039</v>
      </c>
      <c r="AD10" s="35">
        <f t="shared" si="1"/>
        <v>0.20999826388888895</v>
      </c>
    </row>
    <row r="11" spans="2:30" ht="20" customHeight="1">
      <c r="B11" s="31">
        <f t="shared" si="2"/>
        <v>8.4705882352941142</v>
      </c>
      <c r="C11" s="28">
        <f t="shared" si="5"/>
        <v>1.9675925925925933E-3</v>
      </c>
      <c r="D11" s="28">
        <f t="shared" si="3"/>
        <v>4.9189814814814834E-3</v>
      </c>
      <c r="E11" s="33">
        <f t="shared" si="4"/>
        <v>9.8379629629629663E-4</v>
      </c>
      <c r="F11" s="33">
        <f t="shared" si="0"/>
        <v>1.4756944444444451E-3</v>
      </c>
      <c r="G11" s="33">
        <f t="shared" si="0"/>
        <v>1.9675925925925933E-3</v>
      </c>
      <c r="H11" s="33">
        <f t="shared" si="0"/>
        <v>2.4594907407407417E-3</v>
      </c>
      <c r="I11" s="33">
        <f t="shared" si="0"/>
        <v>2.9513888888888901E-3</v>
      </c>
      <c r="J11" s="33">
        <f t="shared" si="0"/>
        <v>3.4432870370370381E-3</v>
      </c>
      <c r="K11" s="33">
        <f t="shared" si="0"/>
        <v>3.9351851851851865E-3</v>
      </c>
      <c r="L11" s="33">
        <f t="shared" si="0"/>
        <v>4.427083333333335E-3</v>
      </c>
      <c r="M11" s="33">
        <f t="shared" si="0"/>
        <v>4.9189814814814834E-3</v>
      </c>
      <c r="N11" s="33">
        <f t="shared" si="0"/>
        <v>5.4108796296296309E-3</v>
      </c>
      <c r="O11" s="33">
        <f t="shared" si="0"/>
        <v>5.9027777777777802E-3</v>
      </c>
      <c r="P11" s="33">
        <f t="shared" si="0"/>
        <v>6.3946759259259278E-3</v>
      </c>
      <c r="Q11" s="33">
        <f t="shared" si="0"/>
        <v>6.8865740740740762E-3</v>
      </c>
      <c r="R11" s="33">
        <f t="shared" si="0"/>
        <v>7.3784722222222246E-3</v>
      </c>
      <c r="S11" s="33">
        <f t="shared" si="0"/>
        <v>7.8703703703703731E-3</v>
      </c>
      <c r="T11" s="33">
        <f t="shared" si="0"/>
        <v>8.3622685185185206E-3</v>
      </c>
      <c r="U11" s="33">
        <f t="shared" si="0"/>
        <v>8.8541666666666699E-3</v>
      </c>
      <c r="V11" s="33">
        <f t="shared" si="0"/>
        <v>9.3460648148148192E-3</v>
      </c>
      <c r="W11" s="33">
        <f t="shared" si="0"/>
        <v>9.8379629629629668E-3</v>
      </c>
      <c r="X11" s="33">
        <f t="shared" si="1"/>
        <v>1.4756944444444449E-2</v>
      </c>
      <c r="Y11" s="33">
        <f t="shared" si="1"/>
        <v>1.9675925925925934E-2</v>
      </c>
      <c r="Z11" s="33">
        <f t="shared" si="1"/>
        <v>2.4594907407407413E-2</v>
      </c>
      <c r="AA11" s="34">
        <f t="shared" si="1"/>
        <v>4.9189814814814825E-2</v>
      </c>
      <c r="AB11" s="34">
        <f t="shared" si="1"/>
        <v>9.837962962962965E-2</v>
      </c>
      <c r="AC11" s="34">
        <f t="shared" si="1"/>
        <v>0.10378067129629633</v>
      </c>
      <c r="AD11" s="35">
        <f t="shared" si="1"/>
        <v>0.20755642361111118</v>
      </c>
    </row>
    <row r="12" spans="2:30" ht="20" customHeight="1">
      <c r="B12" s="31">
        <f t="shared" si="2"/>
        <v>8.5714285714285676</v>
      </c>
      <c r="C12" s="28">
        <f t="shared" si="5"/>
        <v>1.944444444444445E-3</v>
      </c>
      <c r="D12" s="28">
        <f t="shared" si="3"/>
        <v>4.8611111111111129E-3</v>
      </c>
      <c r="E12" s="33">
        <f t="shared" si="4"/>
        <v>9.7222222222222252E-4</v>
      </c>
      <c r="F12" s="33">
        <f t="shared" si="0"/>
        <v>1.4583333333333336E-3</v>
      </c>
      <c r="G12" s="33">
        <f t="shared" si="0"/>
        <v>1.944444444444445E-3</v>
      </c>
      <c r="H12" s="33">
        <f t="shared" si="0"/>
        <v>2.4305555555555565E-3</v>
      </c>
      <c r="I12" s="33">
        <f t="shared" si="0"/>
        <v>2.9166666666666672E-3</v>
      </c>
      <c r="J12" s="33">
        <f t="shared" si="0"/>
        <v>3.4027777777777789E-3</v>
      </c>
      <c r="K12" s="33">
        <f t="shared" si="0"/>
        <v>3.8888888888888901E-3</v>
      </c>
      <c r="L12" s="33">
        <f t="shared" si="0"/>
        <v>4.3750000000000013E-3</v>
      </c>
      <c r="M12" s="33">
        <f t="shared" si="0"/>
        <v>4.8611111111111129E-3</v>
      </c>
      <c r="N12" s="33">
        <f t="shared" si="0"/>
        <v>5.3472222222222246E-3</v>
      </c>
      <c r="O12" s="33">
        <f t="shared" si="0"/>
        <v>5.8333333333333345E-3</v>
      </c>
      <c r="P12" s="33">
        <f t="shared" si="0"/>
        <v>6.3194444444444461E-3</v>
      </c>
      <c r="Q12" s="33">
        <f t="shared" si="0"/>
        <v>6.8055555555555577E-3</v>
      </c>
      <c r="R12" s="33">
        <f t="shared" si="0"/>
        <v>7.2916666666666685E-3</v>
      </c>
      <c r="S12" s="33">
        <f t="shared" si="0"/>
        <v>7.7777777777777802E-3</v>
      </c>
      <c r="T12" s="33">
        <f t="shared" si="0"/>
        <v>8.2638888888888918E-3</v>
      </c>
      <c r="U12" s="33">
        <f t="shared" si="0"/>
        <v>8.7500000000000026E-3</v>
      </c>
      <c r="V12" s="33">
        <f t="shared" si="0"/>
        <v>9.2361111111111133E-3</v>
      </c>
      <c r="W12" s="33">
        <f t="shared" si="0"/>
        <v>9.7222222222222258E-3</v>
      </c>
      <c r="X12" s="33">
        <f t="shared" si="1"/>
        <v>1.4583333333333337E-2</v>
      </c>
      <c r="Y12" s="33">
        <f t="shared" si="1"/>
        <v>1.9444444444444452E-2</v>
      </c>
      <c r="Z12" s="33">
        <f t="shared" si="1"/>
        <v>2.4305555555555563E-2</v>
      </c>
      <c r="AA12" s="34">
        <f t="shared" si="1"/>
        <v>4.8611111111111126E-2</v>
      </c>
      <c r="AB12" s="34">
        <f t="shared" si="1"/>
        <v>9.7222222222222252E-2</v>
      </c>
      <c r="AC12" s="34">
        <f t="shared" si="1"/>
        <v>0.10255972222222225</v>
      </c>
      <c r="AD12" s="35">
        <f t="shared" si="1"/>
        <v>0.20511458333333341</v>
      </c>
    </row>
    <row r="13" spans="2:30" ht="20" customHeight="1">
      <c r="B13" s="31">
        <f t="shared" si="2"/>
        <v>8.6746987951807206</v>
      </c>
      <c r="C13" s="28">
        <f t="shared" si="5"/>
        <v>1.9212962962962968E-3</v>
      </c>
      <c r="D13" s="28">
        <f t="shared" si="3"/>
        <v>4.8032407407407416E-3</v>
      </c>
      <c r="E13" s="33">
        <f t="shared" si="4"/>
        <v>9.6064814814814841E-4</v>
      </c>
      <c r="F13" s="33">
        <f t="shared" si="0"/>
        <v>1.4409722222222226E-3</v>
      </c>
      <c r="G13" s="33">
        <f t="shared" si="0"/>
        <v>1.9212962962962968E-3</v>
      </c>
      <c r="H13" s="33">
        <f t="shared" si="0"/>
        <v>2.4016203703703708E-3</v>
      </c>
      <c r="I13" s="33">
        <f t="shared" si="0"/>
        <v>2.8819444444444452E-3</v>
      </c>
      <c r="J13" s="33">
        <f t="shared" si="0"/>
        <v>3.3622685185185192E-3</v>
      </c>
      <c r="K13" s="33">
        <f t="shared" si="0"/>
        <v>3.8425925925925936E-3</v>
      </c>
      <c r="L13" s="33">
        <f t="shared" si="0"/>
        <v>4.3229166666666676E-3</v>
      </c>
      <c r="M13" s="33">
        <f t="shared" si="0"/>
        <v>4.8032407407407416E-3</v>
      </c>
      <c r="N13" s="33">
        <f t="shared" si="0"/>
        <v>5.2835648148148165E-3</v>
      </c>
      <c r="O13" s="33">
        <f t="shared" si="0"/>
        <v>5.7638888888888904E-3</v>
      </c>
      <c r="P13" s="33">
        <f t="shared" si="0"/>
        <v>6.2442129629629653E-3</v>
      </c>
      <c r="Q13" s="33">
        <f t="shared" si="0"/>
        <v>6.7245370370370384E-3</v>
      </c>
      <c r="R13" s="33">
        <f t="shared" si="0"/>
        <v>7.2048611111111124E-3</v>
      </c>
      <c r="S13" s="33">
        <f t="shared" si="0"/>
        <v>7.6851851851851873E-3</v>
      </c>
      <c r="T13" s="33">
        <f t="shared" si="0"/>
        <v>8.1655092592592612E-3</v>
      </c>
      <c r="U13" s="33">
        <f t="shared" si="0"/>
        <v>8.6458333333333352E-3</v>
      </c>
      <c r="V13" s="33">
        <f t="shared" si="0"/>
        <v>9.126157407407411E-3</v>
      </c>
      <c r="W13" s="33">
        <f t="shared" si="0"/>
        <v>9.6064814814814832E-3</v>
      </c>
      <c r="X13" s="33">
        <f t="shared" si="1"/>
        <v>1.4409722222222225E-2</v>
      </c>
      <c r="Y13" s="33">
        <f t="shared" si="1"/>
        <v>1.9212962962962966E-2</v>
      </c>
      <c r="Z13" s="33">
        <f t="shared" si="1"/>
        <v>2.401620370370371E-2</v>
      </c>
      <c r="AA13" s="34">
        <f t="shared" si="1"/>
        <v>4.8032407407407419E-2</v>
      </c>
      <c r="AB13" s="34">
        <f t="shared" si="1"/>
        <v>9.6064814814814839E-2</v>
      </c>
      <c r="AC13" s="34">
        <f t="shared" si="1"/>
        <v>0.10133877314814818</v>
      </c>
      <c r="AD13" s="35">
        <f t="shared" si="1"/>
        <v>0.2026727430555556</v>
      </c>
    </row>
    <row r="14" spans="2:30" ht="20" customHeight="1">
      <c r="B14" s="31">
        <f t="shared" si="2"/>
        <v>8.7804878048780477</v>
      </c>
      <c r="C14" s="28">
        <f t="shared" si="5"/>
        <v>1.8981481481481486E-3</v>
      </c>
      <c r="D14" s="28">
        <f t="shared" si="3"/>
        <v>4.7453703703703711E-3</v>
      </c>
      <c r="E14" s="33">
        <f t="shared" si="4"/>
        <v>9.4907407407407429E-4</v>
      </c>
      <c r="F14" s="33">
        <f t="shared" si="0"/>
        <v>1.4236111111111114E-3</v>
      </c>
      <c r="G14" s="33">
        <f t="shared" si="0"/>
        <v>1.8981481481481486E-3</v>
      </c>
      <c r="H14" s="33">
        <f t="shared" si="0"/>
        <v>2.3726851851851856E-3</v>
      </c>
      <c r="I14" s="33">
        <f t="shared" si="0"/>
        <v>2.8472222222222228E-3</v>
      </c>
      <c r="J14" s="33">
        <f t="shared" si="0"/>
        <v>3.32175925925926E-3</v>
      </c>
      <c r="K14" s="33">
        <f t="shared" si="0"/>
        <v>3.7962962962962972E-3</v>
      </c>
      <c r="L14" s="33">
        <f t="shared" si="0"/>
        <v>4.2708333333333339E-3</v>
      </c>
      <c r="M14" s="33">
        <f t="shared" si="0"/>
        <v>4.7453703703703711E-3</v>
      </c>
      <c r="N14" s="33">
        <f t="shared" si="0"/>
        <v>5.2199074074074083E-3</v>
      </c>
      <c r="O14" s="33">
        <f t="shared" si="0"/>
        <v>5.6944444444444456E-3</v>
      </c>
      <c r="P14" s="33">
        <f t="shared" si="0"/>
        <v>6.1689814814814828E-3</v>
      </c>
      <c r="Q14" s="33">
        <f t="shared" si="0"/>
        <v>6.64351851851852E-3</v>
      </c>
      <c r="R14" s="33">
        <f t="shared" si="0"/>
        <v>7.1180555555555572E-3</v>
      </c>
      <c r="S14" s="33">
        <f t="shared" si="0"/>
        <v>7.5925925925925944E-3</v>
      </c>
      <c r="T14" s="33">
        <f t="shared" si="0"/>
        <v>8.0671296296296307E-3</v>
      </c>
      <c r="U14" s="33">
        <f t="shared" si="0"/>
        <v>8.5416666666666679E-3</v>
      </c>
      <c r="V14" s="33">
        <f t="shared" si="0"/>
        <v>9.0162037037037051E-3</v>
      </c>
      <c r="W14" s="33">
        <f t="shared" si="0"/>
        <v>9.4907407407407423E-3</v>
      </c>
      <c r="X14" s="33">
        <f t="shared" si="1"/>
        <v>1.4236111111111114E-2</v>
      </c>
      <c r="Y14" s="33">
        <f t="shared" si="1"/>
        <v>1.8981481481481485E-2</v>
      </c>
      <c r="Z14" s="33">
        <f t="shared" si="1"/>
        <v>2.3726851851851857E-2</v>
      </c>
      <c r="AA14" s="34">
        <f t="shared" si="1"/>
        <v>4.7453703703703713E-2</v>
      </c>
      <c r="AB14" s="34">
        <f t="shared" si="1"/>
        <v>9.4907407407407426E-2</v>
      </c>
      <c r="AC14" s="34">
        <f t="shared" si="1"/>
        <v>0.10011782407407409</v>
      </c>
      <c r="AD14" s="35">
        <f t="shared" si="1"/>
        <v>0.20023090277777783</v>
      </c>
    </row>
    <row r="15" spans="2:30" ht="20" customHeight="1">
      <c r="B15" s="31">
        <f t="shared" si="2"/>
        <v>8.8888888888888875</v>
      </c>
      <c r="C15" s="28">
        <f t="shared" si="5"/>
        <v>1.8750000000000004E-3</v>
      </c>
      <c r="D15" s="28">
        <f t="shared" si="3"/>
        <v>4.6875000000000007E-3</v>
      </c>
      <c r="E15" s="33">
        <f t="shared" si="4"/>
        <v>9.3750000000000018E-4</v>
      </c>
      <c r="F15" s="33">
        <f t="shared" si="0"/>
        <v>1.4062500000000004E-3</v>
      </c>
      <c r="G15" s="33">
        <f t="shared" si="0"/>
        <v>1.8750000000000004E-3</v>
      </c>
      <c r="H15" s="33">
        <f t="shared" si="0"/>
        <v>2.3437500000000003E-3</v>
      </c>
      <c r="I15" s="33">
        <f t="shared" si="0"/>
        <v>2.8125000000000008E-3</v>
      </c>
      <c r="J15" s="33">
        <f t="shared" si="0"/>
        <v>3.2812500000000007E-3</v>
      </c>
      <c r="K15" s="33">
        <f t="shared" si="0"/>
        <v>3.7500000000000007E-3</v>
      </c>
      <c r="L15" s="33">
        <f t="shared" si="0"/>
        <v>4.2187500000000003E-3</v>
      </c>
      <c r="M15" s="33">
        <f t="shared" si="0"/>
        <v>4.6875000000000007E-3</v>
      </c>
      <c r="N15" s="33">
        <f t="shared" si="0"/>
        <v>5.1562500000000011E-3</v>
      </c>
      <c r="O15" s="33">
        <f t="shared" si="0"/>
        <v>5.6250000000000015E-3</v>
      </c>
      <c r="P15" s="33">
        <f t="shared" si="0"/>
        <v>6.0937500000000011E-3</v>
      </c>
      <c r="Q15" s="33">
        <f t="shared" si="0"/>
        <v>6.5625000000000015E-3</v>
      </c>
      <c r="R15" s="33">
        <f t="shared" si="0"/>
        <v>7.031250000000001E-3</v>
      </c>
      <c r="S15" s="33">
        <f t="shared" si="0"/>
        <v>7.5000000000000015E-3</v>
      </c>
      <c r="T15" s="33">
        <f t="shared" si="0"/>
        <v>7.9687500000000019E-3</v>
      </c>
      <c r="U15" s="33">
        <f t="shared" si="0"/>
        <v>8.4375000000000006E-3</v>
      </c>
      <c r="V15" s="33">
        <f t="shared" si="0"/>
        <v>8.9062500000000027E-3</v>
      </c>
      <c r="W15" s="33">
        <f t="shared" si="0"/>
        <v>9.3750000000000014E-3</v>
      </c>
      <c r="X15" s="33">
        <f t="shared" si="1"/>
        <v>1.4062500000000002E-2</v>
      </c>
      <c r="Y15" s="33">
        <f t="shared" si="1"/>
        <v>1.8750000000000003E-2</v>
      </c>
      <c r="Z15" s="33">
        <f t="shared" si="1"/>
        <v>2.3437500000000003E-2</v>
      </c>
      <c r="AA15" s="34">
        <f t="shared" si="1"/>
        <v>4.6875000000000007E-2</v>
      </c>
      <c r="AB15" s="34">
        <f t="shared" si="1"/>
        <v>9.3750000000000014E-2</v>
      </c>
      <c r="AC15" s="34">
        <f t="shared" si="1"/>
        <v>9.8896875000000023E-2</v>
      </c>
      <c r="AD15" s="35">
        <f t="shared" si="1"/>
        <v>0.19778906250000003</v>
      </c>
    </row>
    <row r="16" spans="2:30" ht="20" customHeight="1">
      <c r="B16" s="31">
        <f t="shared" si="2"/>
        <v>8.9999999999999982</v>
      </c>
      <c r="C16" s="28">
        <f t="shared" si="5"/>
        <v>1.8518518518518521E-3</v>
      </c>
      <c r="D16" s="28">
        <f t="shared" si="3"/>
        <v>4.6296296296296302E-3</v>
      </c>
      <c r="E16" s="33">
        <f t="shared" si="4"/>
        <v>9.2592592592592596E-4</v>
      </c>
      <c r="F16" s="33">
        <f t="shared" si="0"/>
        <v>1.3888888888888892E-3</v>
      </c>
      <c r="G16" s="33">
        <f t="shared" si="0"/>
        <v>1.8518518518518519E-3</v>
      </c>
      <c r="H16" s="33">
        <f t="shared" si="0"/>
        <v>2.3148148148148151E-3</v>
      </c>
      <c r="I16" s="33">
        <f t="shared" si="0"/>
        <v>2.7777777777777783E-3</v>
      </c>
      <c r="J16" s="33">
        <f t="shared" si="0"/>
        <v>3.2407407407407411E-3</v>
      </c>
      <c r="K16" s="33">
        <f t="shared" si="0"/>
        <v>3.7037037037037038E-3</v>
      </c>
      <c r="L16" s="33">
        <f t="shared" si="0"/>
        <v>4.1666666666666675E-3</v>
      </c>
      <c r="M16" s="33">
        <f t="shared" si="0"/>
        <v>4.6296296296296302E-3</v>
      </c>
      <c r="N16" s="33">
        <f t="shared" si="0"/>
        <v>5.092592592592593E-3</v>
      </c>
      <c r="O16" s="33">
        <f t="shared" si="0"/>
        <v>5.5555555555555566E-3</v>
      </c>
      <c r="P16" s="33">
        <f t="shared" si="0"/>
        <v>6.0185185185185194E-3</v>
      </c>
      <c r="Q16" s="33">
        <f t="shared" si="0"/>
        <v>6.4814814814814822E-3</v>
      </c>
      <c r="R16" s="33">
        <f t="shared" si="0"/>
        <v>6.9444444444444449E-3</v>
      </c>
      <c r="S16" s="33">
        <f t="shared" si="0"/>
        <v>7.4074074074074077E-3</v>
      </c>
      <c r="T16" s="33">
        <f t="shared" si="0"/>
        <v>7.8703703703703713E-3</v>
      </c>
      <c r="U16" s="33">
        <f t="shared" si="0"/>
        <v>8.333333333333335E-3</v>
      </c>
      <c r="V16" s="33">
        <f t="shared" si="0"/>
        <v>8.7962962962962968E-3</v>
      </c>
      <c r="W16" s="33">
        <f t="shared" si="0"/>
        <v>9.2592592592592605E-3</v>
      </c>
      <c r="X16" s="33">
        <f t="shared" si="1"/>
        <v>1.388888888888889E-2</v>
      </c>
      <c r="Y16" s="33">
        <f t="shared" si="1"/>
        <v>1.8518518518518521E-2</v>
      </c>
      <c r="Z16" s="33">
        <f t="shared" si="1"/>
        <v>2.3148148148148154E-2</v>
      </c>
      <c r="AA16" s="34">
        <f t="shared" si="1"/>
        <v>4.6296296296296308E-2</v>
      </c>
      <c r="AB16" s="34">
        <f t="shared" si="1"/>
        <v>9.2592592592592615E-2</v>
      </c>
      <c r="AC16" s="34">
        <f t="shared" si="1"/>
        <v>9.7675925925925944E-2</v>
      </c>
      <c r="AD16" s="35">
        <f t="shared" si="1"/>
        <v>0.19534722222222226</v>
      </c>
    </row>
    <row r="17" spans="2:30" ht="20" customHeight="1">
      <c r="B17" s="31">
        <f t="shared" si="2"/>
        <v>9.1139240506329102</v>
      </c>
      <c r="C17" s="28">
        <f t="shared" si="5"/>
        <v>1.8287037037037039E-3</v>
      </c>
      <c r="D17" s="28">
        <f t="shared" si="3"/>
        <v>4.5717592592592598E-3</v>
      </c>
      <c r="E17" s="33">
        <f t="shared" si="4"/>
        <v>9.1435185185185207E-4</v>
      </c>
      <c r="F17" s="33">
        <f t="shared" si="0"/>
        <v>1.3715277777777779E-3</v>
      </c>
      <c r="G17" s="33">
        <f t="shared" si="0"/>
        <v>1.8287037037037041E-3</v>
      </c>
      <c r="H17" s="33">
        <f t="shared" si="0"/>
        <v>2.2858796296296299E-3</v>
      </c>
      <c r="I17" s="33">
        <f t="shared" si="0"/>
        <v>2.7430555555555559E-3</v>
      </c>
      <c r="J17" s="33">
        <f t="shared" si="0"/>
        <v>3.2002314814814819E-3</v>
      </c>
      <c r="K17" s="33">
        <f t="shared" si="0"/>
        <v>3.6574074074074083E-3</v>
      </c>
      <c r="L17" s="33">
        <f t="shared" si="0"/>
        <v>4.1145833333333338E-3</v>
      </c>
      <c r="M17" s="33">
        <f t="shared" si="0"/>
        <v>4.5717592592592598E-3</v>
      </c>
      <c r="N17" s="33">
        <f t="shared" si="0"/>
        <v>5.0289351851851858E-3</v>
      </c>
      <c r="O17" s="33">
        <f t="shared" si="0"/>
        <v>5.4861111111111117E-3</v>
      </c>
      <c r="P17" s="33">
        <f t="shared" si="0"/>
        <v>5.9432870370370369E-3</v>
      </c>
      <c r="Q17" s="33">
        <f t="shared" si="0"/>
        <v>6.4004629629629637E-3</v>
      </c>
      <c r="R17" s="33">
        <f t="shared" si="0"/>
        <v>6.8576388888888897E-3</v>
      </c>
      <c r="S17" s="33">
        <f t="shared" si="0"/>
        <v>7.3148148148148165E-3</v>
      </c>
      <c r="T17" s="33">
        <f t="shared" si="0"/>
        <v>7.7719907407407416E-3</v>
      </c>
      <c r="U17" s="33">
        <f t="shared" si="0"/>
        <v>8.2291666666666676E-3</v>
      </c>
      <c r="V17" s="33">
        <f t="shared" si="0"/>
        <v>8.6863425925925945E-3</v>
      </c>
      <c r="W17" s="33">
        <f t="shared" si="0"/>
        <v>9.1435185185185196E-3</v>
      </c>
      <c r="X17" s="33">
        <f t="shared" si="1"/>
        <v>1.3715277777777779E-2</v>
      </c>
      <c r="Y17" s="33">
        <f t="shared" si="1"/>
        <v>1.8287037037037039E-2</v>
      </c>
      <c r="Z17" s="33">
        <f t="shared" si="1"/>
        <v>2.2858796296296297E-2</v>
      </c>
      <c r="AA17" s="34">
        <f t="shared" si="1"/>
        <v>4.5717592592592594E-2</v>
      </c>
      <c r="AB17" s="34">
        <f t="shared" si="1"/>
        <v>9.1435185185185189E-2</v>
      </c>
      <c r="AC17" s="34">
        <f t="shared" si="1"/>
        <v>9.6454976851851851E-2</v>
      </c>
      <c r="AD17" s="35">
        <f t="shared" si="1"/>
        <v>0.19290538194444448</v>
      </c>
    </row>
    <row r="18" spans="2:30" ht="20" customHeight="1">
      <c r="B18" s="31">
        <f t="shared" si="2"/>
        <v>9.2307692307692299</v>
      </c>
      <c r="C18" s="28">
        <f t="shared" si="5"/>
        <v>1.8055555555555557E-3</v>
      </c>
      <c r="D18" s="28">
        <f t="shared" si="3"/>
        <v>4.5138888888888893E-3</v>
      </c>
      <c r="E18" s="33">
        <f t="shared" si="4"/>
        <v>9.0277777777777795E-4</v>
      </c>
      <c r="F18" s="33">
        <f t="shared" si="0"/>
        <v>1.3541666666666669E-3</v>
      </c>
      <c r="G18" s="33">
        <f t="shared" si="0"/>
        <v>1.8055555555555559E-3</v>
      </c>
      <c r="H18" s="33">
        <f t="shared" si="0"/>
        <v>2.2569444444444447E-3</v>
      </c>
      <c r="I18" s="33">
        <f t="shared" si="0"/>
        <v>2.7083333333333339E-3</v>
      </c>
      <c r="J18" s="33">
        <f t="shared" si="0"/>
        <v>3.1597222222222226E-3</v>
      </c>
      <c r="K18" s="33">
        <f t="shared" si="0"/>
        <v>3.6111111111111118E-3</v>
      </c>
      <c r="L18" s="33">
        <f t="shared" si="0"/>
        <v>4.0625000000000001E-3</v>
      </c>
      <c r="M18" s="33">
        <f t="shared" si="0"/>
        <v>4.5138888888888893E-3</v>
      </c>
      <c r="N18" s="33">
        <f t="shared" si="0"/>
        <v>4.9652777777777777E-3</v>
      </c>
      <c r="O18" s="33">
        <f t="shared" si="0"/>
        <v>5.4166666666666677E-3</v>
      </c>
      <c r="P18" s="33">
        <f t="shared" si="0"/>
        <v>5.868055555555556E-3</v>
      </c>
      <c r="Q18" s="33">
        <f t="shared" si="0"/>
        <v>6.3194444444444452E-3</v>
      </c>
      <c r="R18" s="33">
        <f t="shared" si="0"/>
        <v>6.7708333333333336E-3</v>
      </c>
      <c r="S18" s="33">
        <f t="shared" si="0"/>
        <v>7.2222222222222236E-3</v>
      </c>
      <c r="T18" s="33">
        <f t="shared" si="0"/>
        <v>7.673611111111112E-3</v>
      </c>
      <c r="U18" s="33">
        <f t="shared" si="0"/>
        <v>8.1250000000000003E-3</v>
      </c>
      <c r="V18" s="33">
        <f t="shared" si="0"/>
        <v>8.5763888888888903E-3</v>
      </c>
      <c r="W18" s="33">
        <f t="shared" si="0"/>
        <v>9.0277777777777787E-3</v>
      </c>
      <c r="X18" s="33">
        <f t="shared" si="1"/>
        <v>1.3541666666666667E-2</v>
      </c>
      <c r="Y18" s="33">
        <f t="shared" si="1"/>
        <v>1.8055555555555557E-2</v>
      </c>
      <c r="Z18" s="33">
        <f t="shared" si="1"/>
        <v>2.2569444444444448E-2</v>
      </c>
      <c r="AA18" s="34">
        <f t="shared" si="1"/>
        <v>4.5138888888888895E-2</v>
      </c>
      <c r="AB18" s="34">
        <f t="shared" si="1"/>
        <v>9.027777777777779E-2</v>
      </c>
      <c r="AC18" s="34">
        <f t="shared" si="1"/>
        <v>9.5234027777777785E-2</v>
      </c>
      <c r="AD18" s="35">
        <f t="shared" si="1"/>
        <v>0.19046354166666668</v>
      </c>
    </row>
    <row r="19" spans="2:30" ht="20" customHeight="1">
      <c r="B19" s="31">
        <f t="shared" si="2"/>
        <v>9.3506493506493502</v>
      </c>
      <c r="C19" s="28">
        <f t="shared" si="5"/>
        <v>1.7824074074074075E-3</v>
      </c>
      <c r="D19" s="28">
        <f t="shared" si="3"/>
        <v>4.4560185185185189E-3</v>
      </c>
      <c r="E19" s="33">
        <f t="shared" si="4"/>
        <v>8.9120370370370373E-4</v>
      </c>
      <c r="F19" s="33">
        <f t="shared" si="0"/>
        <v>1.3368055555555555E-3</v>
      </c>
      <c r="G19" s="33">
        <f t="shared" si="0"/>
        <v>1.7824074074074075E-3</v>
      </c>
      <c r="H19" s="33">
        <f t="shared" si="0"/>
        <v>2.2280092592592594E-3</v>
      </c>
      <c r="I19" s="33">
        <f t="shared" si="0"/>
        <v>2.673611111111111E-3</v>
      </c>
      <c r="J19" s="33">
        <f t="shared" si="0"/>
        <v>3.119212962962963E-3</v>
      </c>
      <c r="K19" s="33">
        <f t="shared" si="0"/>
        <v>3.5648148148148149E-3</v>
      </c>
      <c r="L19" s="33">
        <f t="shared" si="0"/>
        <v>4.0104166666666665E-3</v>
      </c>
      <c r="M19" s="33">
        <f t="shared" si="0"/>
        <v>4.4560185185185189E-3</v>
      </c>
      <c r="N19" s="33">
        <f t="shared" si="0"/>
        <v>4.9016203703703704E-3</v>
      </c>
      <c r="O19" s="33">
        <f t="shared" si="0"/>
        <v>5.347222222222222E-3</v>
      </c>
      <c r="P19" s="33">
        <f t="shared" si="0"/>
        <v>5.7928240740740744E-3</v>
      </c>
      <c r="Q19" s="33">
        <f t="shared" si="0"/>
        <v>6.2384259259259259E-3</v>
      </c>
      <c r="R19" s="33">
        <f t="shared" si="0"/>
        <v>6.6840277777777783E-3</v>
      </c>
      <c r="S19" s="33">
        <f t="shared" si="0"/>
        <v>7.1296296296296299E-3</v>
      </c>
      <c r="T19" s="33">
        <f t="shared" si="0"/>
        <v>7.5752314814814814E-3</v>
      </c>
      <c r="U19" s="33">
        <f t="shared" si="0"/>
        <v>8.0208333333333329E-3</v>
      </c>
      <c r="V19" s="33">
        <f t="shared" si="0"/>
        <v>8.4664351851851862E-3</v>
      </c>
      <c r="W19" s="33">
        <f t="shared" si="0"/>
        <v>8.9120370370370378E-3</v>
      </c>
      <c r="X19" s="33">
        <f t="shared" si="1"/>
        <v>1.3368055555555557E-2</v>
      </c>
      <c r="Y19" s="33">
        <f t="shared" si="1"/>
        <v>1.7824074074074076E-2</v>
      </c>
      <c r="Z19" s="33">
        <f t="shared" si="1"/>
        <v>2.2280092592592594E-2</v>
      </c>
      <c r="AA19" s="34">
        <f t="shared" si="1"/>
        <v>4.4560185185185189E-2</v>
      </c>
      <c r="AB19" s="34">
        <f t="shared" si="1"/>
        <v>8.9120370370370378E-2</v>
      </c>
      <c r="AC19" s="34">
        <f t="shared" si="1"/>
        <v>9.4013078703703706E-2</v>
      </c>
      <c r="AD19" s="35">
        <f t="shared" si="1"/>
        <v>0.18802170138888891</v>
      </c>
    </row>
    <row r="20" spans="2:30" ht="20" customHeight="1">
      <c r="B20" s="31">
        <f t="shared" si="2"/>
        <v>9.473684210526315</v>
      </c>
      <c r="C20" s="28">
        <f t="shared" si="5"/>
        <v>1.7592592592592592E-3</v>
      </c>
      <c r="D20" s="28">
        <f t="shared" si="3"/>
        <v>4.3981481481481484E-3</v>
      </c>
      <c r="E20" s="33">
        <f t="shared" si="4"/>
        <v>8.7962962962962962E-4</v>
      </c>
      <c r="F20" s="33">
        <f t="shared" si="0"/>
        <v>1.3194444444444445E-3</v>
      </c>
      <c r="G20" s="33">
        <f t="shared" si="0"/>
        <v>1.7592592592592592E-3</v>
      </c>
      <c r="H20" s="33">
        <f t="shared" si="0"/>
        <v>2.1990740740740742E-3</v>
      </c>
      <c r="I20" s="33">
        <f t="shared" ref="I20:X50" si="6">$C20*I$4/$C$4</f>
        <v>2.638888888888889E-3</v>
      </c>
      <c r="J20" s="33">
        <f t="shared" si="6"/>
        <v>3.0787037037037033E-3</v>
      </c>
      <c r="K20" s="33">
        <f t="shared" si="6"/>
        <v>3.5185185185185185E-3</v>
      </c>
      <c r="L20" s="33">
        <f t="shared" si="6"/>
        <v>3.9583333333333328E-3</v>
      </c>
      <c r="M20" s="33">
        <f t="shared" si="6"/>
        <v>4.3981481481481484E-3</v>
      </c>
      <c r="N20" s="33">
        <f t="shared" si="6"/>
        <v>4.8379629629629632E-3</v>
      </c>
      <c r="O20" s="33">
        <f t="shared" si="6"/>
        <v>5.2777777777777779E-3</v>
      </c>
      <c r="P20" s="33">
        <f t="shared" si="6"/>
        <v>5.7175925925925927E-3</v>
      </c>
      <c r="Q20" s="33">
        <f t="shared" si="6"/>
        <v>6.1574074074074066E-3</v>
      </c>
      <c r="R20" s="33">
        <f t="shared" si="6"/>
        <v>6.5972222222222222E-3</v>
      </c>
      <c r="S20" s="33">
        <f t="shared" si="6"/>
        <v>7.037037037037037E-3</v>
      </c>
      <c r="T20" s="33">
        <f t="shared" si="6"/>
        <v>7.4768518518518526E-3</v>
      </c>
      <c r="U20" s="33">
        <f t="shared" si="6"/>
        <v>7.9166666666666656E-3</v>
      </c>
      <c r="V20" s="33">
        <f t="shared" si="6"/>
        <v>8.3564814814814821E-3</v>
      </c>
      <c r="W20" s="33">
        <f t="shared" si="6"/>
        <v>8.7962962962962968E-3</v>
      </c>
      <c r="X20" s="33">
        <f t="shared" si="6"/>
        <v>1.3194444444444444E-2</v>
      </c>
      <c r="Y20" s="33">
        <f t="shared" si="1"/>
        <v>1.7592592592592594E-2</v>
      </c>
      <c r="Z20" s="33">
        <f t="shared" si="1"/>
        <v>2.1990740740740741E-2</v>
      </c>
      <c r="AA20" s="34">
        <f t="shared" si="1"/>
        <v>4.3981481481481483E-2</v>
      </c>
      <c r="AB20" s="34">
        <f t="shared" si="1"/>
        <v>8.7962962962962965E-2</v>
      </c>
      <c r="AC20" s="34">
        <f t="shared" si="1"/>
        <v>9.2792129629629627E-2</v>
      </c>
      <c r="AD20" s="35">
        <f t="shared" si="1"/>
        <v>0.18557986111111111</v>
      </c>
    </row>
    <row r="21" spans="2:30" ht="20" customHeight="1">
      <c r="B21" s="31">
        <f t="shared" si="2"/>
        <v>9.6</v>
      </c>
      <c r="C21" s="28">
        <f t="shared" si="5"/>
        <v>1.736111111111111E-3</v>
      </c>
      <c r="D21" s="28">
        <f t="shared" si="3"/>
        <v>4.340277777777778E-3</v>
      </c>
      <c r="E21" s="33">
        <f t="shared" si="4"/>
        <v>8.6805555555555551E-4</v>
      </c>
      <c r="F21" s="33">
        <f t="shared" si="4"/>
        <v>1.302083333333333E-3</v>
      </c>
      <c r="G21" s="33">
        <f t="shared" si="4"/>
        <v>1.736111111111111E-3</v>
      </c>
      <c r="H21" s="33">
        <f t="shared" si="4"/>
        <v>2.1701388888888886E-3</v>
      </c>
      <c r="I21" s="33">
        <f t="shared" si="4"/>
        <v>2.6041666666666661E-3</v>
      </c>
      <c r="J21" s="33">
        <f t="shared" si="4"/>
        <v>3.0381944444444441E-3</v>
      </c>
      <c r="K21" s="33">
        <f t="shared" si="4"/>
        <v>3.472222222222222E-3</v>
      </c>
      <c r="L21" s="33">
        <f t="shared" si="4"/>
        <v>3.90625E-3</v>
      </c>
      <c r="M21" s="33">
        <f t="shared" si="4"/>
        <v>4.3402777777777771E-3</v>
      </c>
      <c r="N21" s="33">
        <f t="shared" si="4"/>
        <v>4.7743055555555551E-3</v>
      </c>
      <c r="O21" s="33">
        <f t="shared" si="4"/>
        <v>5.2083333333333322E-3</v>
      </c>
      <c r="P21" s="33">
        <f t="shared" si="4"/>
        <v>5.6423611111111101E-3</v>
      </c>
      <c r="Q21" s="33">
        <f t="shared" si="4"/>
        <v>6.0763888888888881E-3</v>
      </c>
      <c r="R21" s="33">
        <f t="shared" si="4"/>
        <v>6.5104166666666661E-3</v>
      </c>
      <c r="S21" s="33">
        <f t="shared" si="4"/>
        <v>6.9444444444444441E-3</v>
      </c>
      <c r="T21" s="33">
        <f t="shared" si="4"/>
        <v>7.378472222222222E-3</v>
      </c>
      <c r="U21" s="33">
        <f t="shared" si="6"/>
        <v>7.8125E-3</v>
      </c>
      <c r="V21" s="33">
        <f t="shared" si="6"/>
        <v>8.2465277777777762E-3</v>
      </c>
      <c r="W21" s="33">
        <f t="shared" si="6"/>
        <v>8.6805555555555542E-3</v>
      </c>
      <c r="X21" s="33">
        <f t="shared" si="1"/>
        <v>1.3020833333333332E-2</v>
      </c>
      <c r="Y21" s="33">
        <f t="shared" si="1"/>
        <v>1.7361111111111108E-2</v>
      </c>
      <c r="Z21" s="33">
        <f t="shared" si="1"/>
        <v>2.1701388888888888E-2</v>
      </c>
      <c r="AA21" s="34">
        <f t="shared" si="1"/>
        <v>4.3402777777777776E-2</v>
      </c>
      <c r="AB21" s="34">
        <f t="shared" si="1"/>
        <v>8.6805555555555552E-2</v>
      </c>
      <c r="AC21" s="34">
        <f t="shared" si="1"/>
        <v>9.1571180555555548E-2</v>
      </c>
      <c r="AD21" s="35">
        <f t="shared" si="1"/>
        <v>0.18313802083333333</v>
      </c>
    </row>
    <row r="22" spans="2:30" ht="20" customHeight="1">
      <c r="B22" s="31">
        <f t="shared" si="2"/>
        <v>9.7297297297297316</v>
      </c>
      <c r="C22" s="28">
        <f t="shared" si="5"/>
        <v>1.7129629629629628E-3</v>
      </c>
      <c r="D22" s="28">
        <f t="shared" si="3"/>
        <v>4.2824074074074066E-3</v>
      </c>
      <c r="E22" s="33">
        <f t="shared" si="4"/>
        <v>8.5648148148148139E-4</v>
      </c>
      <c r="F22" s="33">
        <f t="shared" si="4"/>
        <v>1.284722222222222E-3</v>
      </c>
      <c r="G22" s="33">
        <f t="shared" si="4"/>
        <v>1.7129629629629628E-3</v>
      </c>
      <c r="H22" s="33">
        <f t="shared" si="4"/>
        <v>2.1412037037037033E-3</v>
      </c>
      <c r="I22" s="33">
        <f t="shared" si="4"/>
        <v>2.5694444444444441E-3</v>
      </c>
      <c r="J22" s="33">
        <f t="shared" si="4"/>
        <v>2.9976851851851848E-3</v>
      </c>
      <c r="K22" s="33">
        <f t="shared" si="4"/>
        <v>3.4259259259259256E-3</v>
      </c>
      <c r="L22" s="33">
        <f t="shared" si="4"/>
        <v>3.8541666666666663E-3</v>
      </c>
      <c r="M22" s="33">
        <f t="shared" si="4"/>
        <v>4.2824074074074066E-3</v>
      </c>
      <c r="N22" s="33">
        <f t="shared" si="4"/>
        <v>4.7106481481481478E-3</v>
      </c>
      <c r="O22" s="33">
        <f t="shared" si="4"/>
        <v>5.1388888888888882E-3</v>
      </c>
      <c r="P22" s="33">
        <f t="shared" si="4"/>
        <v>5.5671296296296293E-3</v>
      </c>
      <c r="Q22" s="33">
        <f t="shared" si="4"/>
        <v>5.9953703703703697E-3</v>
      </c>
      <c r="R22" s="33">
        <f t="shared" si="4"/>
        <v>6.4236111111111108E-3</v>
      </c>
      <c r="S22" s="33">
        <f t="shared" si="4"/>
        <v>6.8518518518518512E-3</v>
      </c>
      <c r="T22" s="33">
        <f t="shared" si="4"/>
        <v>7.2800925925925915E-3</v>
      </c>
      <c r="U22" s="33">
        <f t="shared" si="6"/>
        <v>7.7083333333333327E-3</v>
      </c>
      <c r="V22" s="33">
        <f t="shared" si="6"/>
        <v>8.1365740740740738E-3</v>
      </c>
      <c r="W22" s="33">
        <f t="shared" si="6"/>
        <v>8.5648148148148133E-3</v>
      </c>
      <c r="X22" s="33">
        <f t="shared" si="6"/>
        <v>1.2847222222222222E-2</v>
      </c>
      <c r="Y22" s="33">
        <f t="shared" ref="X22:AD37" si="7">$C22*Y$4/$C$4</f>
        <v>1.7129629629629627E-2</v>
      </c>
      <c r="Z22" s="33">
        <f t="shared" si="7"/>
        <v>2.1412037037037032E-2</v>
      </c>
      <c r="AA22" s="34">
        <f t="shared" si="7"/>
        <v>4.2824074074074063E-2</v>
      </c>
      <c r="AB22" s="34">
        <f t="shared" si="7"/>
        <v>8.5648148148148126E-2</v>
      </c>
      <c r="AC22" s="34">
        <f t="shared" si="7"/>
        <v>9.0350231481481469E-2</v>
      </c>
      <c r="AD22" s="35">
        <f t="shared" si="7"/>
        <v>0.18069618055555556</v>
      </c>
    </row>
    <row r="23" spans="2:30" ht="20" customHeight="1">
      <c r="B23" s="31">
        <f t="shared" si="2"/>
        <v>9.8630136986301391</v>
      </c>
      <c r="C23" s="28">
        <f t="shared" si="5"/>
        <v>1.6898148148148146E-3</v>
      </c>
      <c r="D23" s="28">
        <f t="shared" si="3"/>
        <v>4.2245370370370362E-3</v>
      </c>
      <c r="E23" s="33">
        <f t="shared" si="4"/>
        <v>8.4490740740740728E-4</v>
      </c>
      <c r="F23" s="33">
        <f t="shared" si="4"/>
        <v>1.267361111111111E-3</v>
      </c>
      <c r="G23" s="33">
        <f t="shared" si="4"/>
        <v>1.6898148148148146E-3</v>
      </c>
      <c r="H23" s="33">
        <f t="shared" si="4"/>
        <v>2.1122685185185185E-3</v>
      </c>
      <c r="I23" s="33">
        <f t="shared" si="4"/>
        <v>2.5347222222222221E-3</v>
      </c>
      <c r="J23" s="33">
        <f t="shared" si="4"/>
        <v>2.9571759259259256E-3</v>
      </c>
      <c r="K23" s="33">
        <f t="shared" si="4"/>
        <v>3.3796296296296291E-3</v>
      </c>
      <c r="L23" s="33">
        <f t="shared" si="4"/>
        <v>3.8020833333333327E-3</v>
      </c>
      <c r="M23" s="33">
        <f t="shared" si="4"/>
        <v>4.2245370370370371E-3</v>
      </c>
      <c r="N23" s="33">
        <f t="shared" si="4"/>
        <v>4.6469907407407397E-3</v>
      </c>
      <c r="O23" s="33">
        <f t="shared" si="4"/>
        <v>5.0694444444444441E-3</v>
      </c>
      <c r="P23" s="33">
        <f t="shared" si="4"/>
        <v>5.4918981481481477E-3</v>
      </c>
      <c r="Q23" s="33">
        <f t="shared" si="4"/>
        <v>5.9143518518518512E-3</v>
      </c>
      <c r="R23" s="33">
        <f t="shared" si="4"/>
        <v>6.3368055555555547E-3</v>
      </c>
      <c r="S23" s="33">
        <f t="shared" si="4"/>
        <v>6.7592592592592583E-3</v>
      </c>
      <c r="T23" s="33">
        <f t="shared" si="4"/>
        <v>7.1817129629629618E-3</v>
      </c>
      <c r="U23" s="33">
        <f t="shared" si="6"/>
        <v>7.6041666666666653E-3</v>
      </c>
      <c r="V23" s="33">
        <f t="shared" si="6"/>
        <v>8.026620370370368E-3</v>
      </c>
      <c r="W23" s="33">
        <f t="shared" si="6"/>
        <v>8.4490740740740741E-3</v>
      </c>
      <c r="X23" s="33">
        <f t="shared" si="7"/>
        <v>1.2673611111111109E-2</v>
      </c>
      <c r="Y23" s="33">
        <f t="shared" si="7"/>
        <v>1.6898148148148148E-2</v>
      </c>
      <c r="Z23" s="33">
        <f t="shared" si="7"/>
        <v>2.1122685185185182E-2</v>
      </c>
      <c r="AA23" s="34">
        <f t="shared" si="7"/>
        <v>4.2245370370370364E-2</v>
      </c>
      <c r="AB23" s="34">
        <f t="shared" si="7"/>
        <v>8.4490740740740727E-2</v>
      </c>
      <c r="AC23" s="34">
        <f t="shared" si="7"/>
        <v>8.9129282407407404E-2</v>
      </c>
      <c r="AD23" s="35">
        <f t="shared" si="7"/>
        <v>0.17825434027777776</v>
      </c>
    </row>
    <row r="24" spans="2:30" ht="20" customHeight="1">
      <c r="B24" s="31">
        <f t="shared" si="2"/>
        <v>10.000000000000002</v>
      </c>
      <c r="C24" s="28">
        <f t="shared" si="5"/>
        <v>1.6666666666666663E-3</v>
      </c>
      <c r="D24" s="28">
        <f t="shared" si="3"/>
        <v>4.1666666666666657E-3</v>
      </c>
      <c r="E24" s="33">
        <f t="shared" si="4"/>
        <v>8.3333333333333317E-4</v>
      </c>
      <c r="F24" s="33">
        <f t="shared" si="4"/>
        <v>1.2499999999999998E-3</v>
      </c>
      <c r="G24" s="33">
        <f t="shared" si="4"/>
        <v>1.6666666666666663E-3</v>
      </c>
      <c r="H24" s="33">
        <f t="shared" si="4"/>
        <v>2.0833333333333329E-3</v>
      </c>
      <c r="I24" s="33">
        <f t="shared" si="4"/>
        <v>2.4999999999999996E-3</v>
      </c>
      <c r="J24" s="33">
        <f t="shared" si="4"/>
        <v>2.9166666666666664E-3</v>
      </c>
      <c r="K24" s="33">
        <f t="shared" si="4"/>
        <v>3.3333333333333327E-3</v>
      </c>
      <c r="L24" s="33">
        <f t="shared" si="4"/>
        <v>3.7499999999999994E-3</v>
      </c>
      <c r="M24" s="33">
        <f t="shared" si="4"/>
        <v>4.1666666666666657E-3</v>
      </c>
      <c r="N24" s="33">
        <f t="shared" si="4"/>
        <v>4.5833333333333325E-3</v>
      </c>
      <c r="O24" s="33">
        <f t="shared" si="4"/>
        <v>4.9999999999999992E-3</v>
      </c>
      <c r="P24" s="33">
        <f t="shared" si="4"/>
        <v>5.4166666666666651E-3</v>
      </c>
      <c r="Q24" s="33">
        <f t="shared" si="4"/>
        <v>5.8333333333333327E-3</v>
      </c>
      <c r="R24" s="33">
        <f t="shared" si="4"/>
        <v>6.2499999999999986E-3</v>
      </c>
      <c r="S24" s="33">
        <f t="shared" si="4"/>
        <v>6.6666666666666654E-3</v>
      </c>
      <c r="T24" s="33">
        <f t="shared" si="4"/>
        <v>7.0833333333333312E-3</v>
      </c>
      <c r="U24" s="33">
        <f t="shared" si="6"/>
        <v>7.4999999999999989E-3</v>
      </c>
      <c r="V24" s="33">
        <f t="shared" si="6"/>
        <v>7.9166666666666656E-3</v>
      </c>
      <c r="W24" s="33">
        <f t="shared" si="6"/>
        <v>8.3333333333333315E-3</v>
      </c>
      <c r="X24" s="33">
        <f t="shared" si="7"/>
        <v>1.2499999999999997E-2</v>
      </c>
      <c r="Y24" s="33">
        <f t="shared" si="7"/>
        <v>1.6666666666666663E-2</v>
      </c>
      <c r="Z24" s="33">
        <f t="shared" si="7"/>
        <v>2.0833333333333329E-2</v>
      </c>
      <c r="AA24" s="34">
        <f t="shared" si="7"/>
        <v>4.1666666666666657E-2</v>
      </c>
      <c r="AB24" s="34">
        <f t="shared" si="7"/>
        <v>8.3333333333333315E-2</v>
      </c>
      <c r="AC24" s="34">
        <f t="shared" si="7"/>
        <v>8.7908333333333311E-2</v>
      </c>
      <c r="AD24" s="35">
        <f t="shared" si="7"/>
        <v>0.17581249999999998</v>
      </c>
    </row>
    <row r="25" spans="2:30" ht="20" customHeight="1">
      <c r="B25" s="31">
        <f t="shared" si="2"/>
        <v>10.140845070422538</v>
      </c>
      <c r="C25" s="28">
        <f t="shared" si="5"/>
        <v>1.6435185185185181E-3</v>
      </c>
      <c r="D25" s="28">
        <f t="shared" si="3"/>
        <v>4.1087962962962953E-3</v>
      </c>
      <c r="E25" s="33">
        <f t="shared" si="4"/>
        <v>8.2175925925925906E-4</v>
      </c>
      <c r="F25" s="33">
        <f t="shared" si="4"/>
        <v>1.2326388888888886E-3</v>
      </c>
      <c r="G25" s="33">
        <f t="shared" si="4"/>
        <v>1.6435185185185181E-3</v>
      </c>
      <c r="H25" s="33">
        <f t="shared" si="4"/>
        <v>2.0543981481481476E-3</v>
      </c>
      <c r="I25" s="33">
        <f t="shared" si="4"/>
        <v>2.4652777777777772E-3</v>
      </c>
      <c r="J25" s="33">
        <f t="shared" si="4"/>
        <v>2.8761574074074063E-3</v>
      </c>
      <c r="K25" s="33">
        <f t="shared" si="4"/>
        <v>3.2870370370370362E-3</v>
      </c>
      <c r="L25" s="33">
        <f t="shared" si="4"/>
        <v>3.6979166666666658E-3</v>
      </c>
      <c r="M25" s="33">
        <f t="shared" si="4"/>
        <v>4.1087962962962953E-3</v>
      </c>
      <c r="N25" s="33">
        <f t="shared" si="4"/>
        <v>4.5196759259259253E-3</v>
      </c>
      <c r="O25" s="33">
        <f t="shared" si="4"/>
        <v>4.9305555555555543E-3</v>
      </c>
      <c r="P25" s="33">
        <f t="shared" si="4"/>
        <v>5.3414351851851834E-3</v>
      </c>
      <c r="Q25" s="33">
        <f t="shared" si="4"/>
        <v>5.7523148148148125E-3</v>
      </c>
      <c r="R25" s="33">
        <f t="shared" si="4"/>
        <v>6.1631944444444434E-3</v>
      </c>
      <c r="S25" s="33">
        <f t="shared" si="4"/>
        <v>6.5740740740740725E-3</v>
      </c>
      <c r="T25" s="33">
        <f t="shared" si="4"/>
        <v>6.9849537037037024E-3</v>
      </c>
      <c r="U25" s="33">
        <f t="shared" si="6"/>
        <v>7.3958333333333315E-3</v>
      </c>
      <c r="V25" s="33">
        <f t="shared" si="6"/>
        <v>7.8067129629629606E-3</v>
      </c>
      <c r="W25" s="33">
        <f t="shared" si="6"/>
        <v>8.2175925925925906E-3</v>
      </c>
      <c r="X25" s="33">
        <f t="shared" si="7"/>
        <v>1.2326388888888887E-2</v>
      </c>
      <c r="Y25" s="33">
        <f t="shared" si="7"/>
        <v>1.6435185185185181E-2</v>
      </c>
      <c r="Z25" s="33">
        <f t="shared" si="7"/>
        <v>2.0543981481481476E-2</v>
      </c>
      <c r="AA25" s="33">
        <f t="shared" si="7"/>
        <v>4.1087962962962951E-2</v>
      </c>
      <c r="AB25" s="34">
        <f t="shared" si="7"/>
        <v>8.2175925925925902E-2</v>
      </c>
      <c r="AC25" s="34">
        <f t="shared" si="7"/>
        <v>8.6687384259259231E-2</v>
      </c>
      <c r="AD25" s="35">
        <f t="shared" si="7"/>
        <v>0.17337065972222215</v>
      </c>
    </row>
    <row r="26" spans="2:30" ht="20" customHeight="1">
      <c r="B26" s="31">
        <f t="shared" si="2"/>
        <v>10.285714285714288</v>
      </c>
      <c r="C26" s="28">
        <f t="shared" si="5"/>
        <v>1.6203703703703699E-3</v>
      </c>
      <c r="D26" s="28">
        <f t="shared" si="3"/>
        <v>4.0509259259259248E-3</v>
      </c>
      <c r="E26" s="33">
        <f t="shared" si="4"/>
        <v>8.1018518518518495E-4</v>
      </c>
      <c r="F26" s="33">
        <f t="shared" si="4"/>
        <v>1.2152777777777776E-3</v>
      </c>
      <c r="G26" s="33">
        <f t="shared" si="4"/>
        <v>1.6203703703703699E-3</v>
      </c>
      <c r="H26" s="33">
        <f t="shared" si="4"/>
        <v>2.0254629629629624E-3</v>
      </c>
      <c r="I26" s="33">
        <f t="shared" si="4"/>
        <v>2.4305555555555552E-3</v>
      </c>
      <c r="J26" s="33">
        <f t="shared" si="4"/>
        <v>2.835648148148147E-3</v>
      </c>
      <c r="K26" s="33">
        <f t="shared" si="4"/>
        <v>3.2407407407407398E-3</v>
      </c>
      <c r="L26" s="33">
        <f t="shared" si="4"/>
        <v>3.6458333333333321E-3</v>
      </c>
      <c r="M26" s="33">
        <f t="shared" si="4"/>
        <v>4.0509259259259248E-3</v>
      </c>
      <c r="N26" s="33">
        <f t="shared" si="4"/>
        <v>4.4560185185185171E-3</v>
      </c>
      <c r="O26" s="33">
        <f t="shared" si="4"/>
        <v>4.8611111111111103E-3</v>
      </c>
      <c r="P26" s="33">
        <f t="shared" si="4"/>
        <v>5.2662037037037026E-3</v>
      </c>
      <c r="Q26" s="33">
        <f t="shared" si="4"/>
        <v>5.6712962962962941E-3</v>
      </c>
      <c r="R26" s="33">
        <f t="shared" si="4"/>
        <v>6.0763888888888873E-3</v>
      </c>
      <c r="S26" s="33">
        <f t="shared" si="4"/>
        <v>6.4814814814814796E-3</v>
      </c>
      <c r="T26" s="33">
        <f t="shared" si="4"/>
        <v>6.8865740740740719E-3</v>
      </c>
      <c r="U26" s="33">
        <f t="shared" si="6"/>
        <v>7.2916666666666642E-3</v>
      </c>
      <c r="V26" s="33">
        <f t="shared" si="6"/>
        <v>7.6967592592592574E-3</v>
      </c>
      <c r="W26" s="33">
        <f t="shared" si="6"/>
        <v>8.1018518518518497E-3</v>
      </c>
      <c r="X26" s="33">
        <f t="shared" si="7"/>
        <v>1.2152777777777775E-2</v>
      </c>
      <c r="Y26" s="33">
        <f t="shared" si="7"/>
        <v>1.6203703703703699E-2</v>
      </c>
      <c r="Z26" s="33">
        <f t="shared" si="7"/>
        <v>2.0254629629629622E-2</v>
      </c>
      <c r="AA26" s="33">
        <f t="shared" si="7"/>
        <v>4.0509259259259245E-2</v>
      </c>
      <c r="AB26" s="34">
        <f t="shared" si="7"/>
        <v>8.101851851851849E-2</v>
      </c>
      <c r="AC26" s="34">
        <f t="shared" si="7"/>
        <v>8.5466435185185166E-2</v>
      </c>
      <c r="AD26" s="35">
        <f t="shared" si="7"/>
        <v>0.17092881944444438</v>
      </c>
    </row>
    <row r="27" spans="2:30" ht="20" customHeight="1">
      <c r="B27" s="31">
        <f t="shared" si="2"/>
        <v>10.434782608695656</v>
      </c>
      <c r="C27" s="28">
        <f t="shared" si="5"/>
        <v>1.5972222222222217E-3</v>
      </c>
      <c r="D27" s="28">
        <f t="shared" si="3"/>
        <v>3.9930555555555544E-3</v>
      </c>
      <c r="E27" s="33">
        <f t="shared" si="4"/>
        <v>7.9861111111111072E-4</v>
      </c>
      <c r="F27" s="33">
        <f t="shared" si="4"/>
        <v>1.1979166666666664E-3</v>
      </c>
      <c r="G27" s="33">
        <f t="shared" si="4"/>
        <v>1.5972222222222214E-3</v>
      </c>
      <c r="H27" s="33">
        <f t="shared" si="4"/>
        <v>1.9965277777777772E-3</v>
      </c>
      <c r="I27" s="33">
        <f t="shared" si="4"/>
        <v>2.3958333333333327E-3</v>
      </c>
      <c r="J27" s="33">
        <f t="shared" si="4"/>
        <v>2.7951388888888878E-3</v>
      </c>
      <c r="K27" s="33">
        <f t="shared" si="4"/>
        <v>3.1944444444444429E-3</v>
      </c>
      <c r="L27" s="33">
        <f t="shared" si="4"/>
        <v>3.5937499999999989E-3</v>
      </c>
      <c r="M27" s="33">
        <f t="shared" si="4"/>
        <v>3.9930555555555544E-3</v>
      </c>
      <c r="N27" s="33">
        <f t="shared" si="4"/>
        <v>4.392361111111109E-3</v>
      </c>
      <c r="O27" s="33">
        <f t="shared" si="4"/>
        <v>4.7916666666666654E-3</v>
      </c>
      <c r="P27" s="33">
        <f t="shared" si="4"/>
        <v>5.1909722222222201E-3</v>
      </c>
      <c r="Q27" s="33">
        <f t="shared" si="4"/>
        <v>5.5902777777777756E-3</v>
      </c>
      <c r="R27" s="33">
        <f t="shared" si="4"/>
        <v>5.9895833333333311E-3</v>
      </c>
      <c r="S27" s="33">
        <f t="shared" si="4"/>
        <v>6.3888888888888858E-3</v>
      </c>
      <c r="T27" s="33">
        <f t="shared" si="4"/>
        <v>6.7881944444444422E-3</v>
      </c>
      <c r="U27" s="33">
        <f t="shared" si="6"/>
        <v>7.1874999999999977E-3</v>
      </c>
      <c r="V27" s="33">
        <f t="shared" si="6"/>
        <v>7.5868055555555524E-3</v>
      </c>
      <c r="W27" s="33">
        <f t="shared" si="6"/>
        <v>7.9861111111111088E-3</v>
      </c>
      <c r="X27" s="33">
        <f t="shared" si="7"/>
        <v>1.1979166666666662E-2</v>
      </c>
      <c r="Y27" s="33">
        <f t="shared" si="7"/>
        <v>1.5972222222222218E-2</v>
      </c>
      <c r="Z27" s="33">
        <f t="shared" si="7"/>
        <v>1.9965277777777769E-2</v>
      </c>
      <c r="AA27" s="33">
        <f t="shared" si="7"/>
        <v>3.9930555555555539E-2</v>
      </c>
      <c r="AB27" s="34">
        <f t="shared" si="7"/>
        <v>7.9861111111111077E-2</v>
      </c>
      <c r="AC27" s="34">
        <f t="shared" si="7"/>
        <v>8.4245486111111087E-2</v>
      </c>
      <c r="AD27" s="35">
        <f t="shared" si="7"/>
        <v>0.16848697916666663</v>
      </c>
    </row>
    <row r="28" spans="2:30" ht="20" customHeight="1">
      <c r="B28" s="31">
        <f t="shared" si="2"/>
        <v>10.58823529411765</v>
      </c>
      <c r="C28" s="28">
        <f t="shared" si="5"/>
        <v>1.5740740740740734E-3</v>
      </c>
      <c r="D28" s="28">
        <f t="shared" si="3"/>
        <v>3.9351851851851839E-3</v>
      </c>
      <c r="E28" s="33">
        <f t="shared" si="4"/>
        <v>7.8703703703703683E-4</v>
      </c>
      <c r="F28" s="33">
        <f t="shared" si="4"/>
        <v>1.1805555555555551E-3</v>
      </c>
      <c r="G28" s="33">
        <f t="shared" si="4"/>
        <v>1.5740740740740737E-3</v>
      </c>
      <c r="H28" s="33">
        <f t="shared" si="4"/>
        <v>1.967592592592592E-3</v>
      </c>
      <c r="I28" s="33">
        <f t="shared" si="4"/>
        <v>2.3611111111111103E-3</v>
      </c>
      <c r="J28" s="33">
        <f t="shared" si="4"/>
        <v>2.7546296296296286E-3</v>
      </c>
      <c r="K28" s="33">
        <f t="shared" si="4"/>
        <v>3.1481481481481473E-3</v>
      </c>
      <c r="L28" s="33">
        <f t="shared" si="4"/>
        <v>3.5416666666666652E-3</v>
      </c>
      <c r="M28" s="33">
        <f t="shared" si="4"/>
        <v>3.9351851851851839E-3</v>
      </c>
      <c r="N28" s="33">
        <f t="shared" si="4"/>
        <v>4.3287037037037018E-3</v>
      </c>
      <c r="O28" s="33">
        <f t="shared" si="4"/>
        <v>4.7222222222222205E-3</v>
      </c>
      <c r="P28" s="33">
        <f t="shared" si="4"/>
        <v>5.1157407407407384E-3</v>
      </c>
      <c r="Q28" s="33">
        <f t="shared" si="4"/>
        <v>5.5092592592592571E-3</v>
      </c>
      <c r="R28" s="33">
        <f t="shared" si="4"/>
        <v>5.9027777777777759E-3</v>
      </c>
      <c r="S28" s="33">
        <f t="shared" si="4"/>
        <v>6.2962962962962946E-3</v>
      </c>
      <c r="T28" s="33">
        <f t="shared" si="4"/>
        <v>6.6898148148148116E-3</v>
      </c>
      <c r="U28" s="33">
        <f t="shared" si="6"/>
        <v>7.0833333333333304E-3</v>
      </c>
      <c r="V28" s="33">
        <f t="shared" si="6"/>
        <v>7.4768518518518491E-3</v>
      </c>
      <c r="W28" s="33">
        <f t="shared" si="6"/>
        <v>7.8703703703703679E-3</v>
      </c>
      <c r="X28" s="33">
        <f t="shared" si="7"/>
        <v>1.1805555555555552E-2</v>
      </c>
      <c r="Y28" s="33">
        <f t="shared" si="7"/>
        <v>1.5740740740740736E-2</v>
      </c>
      <c r="Z28" s="33">
        <f t="shared" si="7"/>
        <v>1.967592592592592E-2</v>
      </c>
      <c r="AA28" s="33">
        <f t="shared" si="7"/>
        <v>3.9351851851851839E-2</v>
      </c>
      <c r="AB28" s="34">
        <f t="shared" si="7"/>
        <v>7.8703703703703679E-2</v>
      </c>
      <c r="AC28" s="34">
        <f t="shared" si="7"/>
        <v>8.3024537037036994E-2</v>
      </c>
      <c r="AD28" s="35">
        <f t="shared" si="7"/>
        <v>0.1660451388888888</v>
      </c>
    </row>
    <row r="29" spans="2:30" ht="20" customHeight="1">
      <c r="B29" s="31">
        <f t="shared" si="2"/>
        <v>10.746268656716422</v>
      </c>
      <c r="C29" s="28">
        <f t="shared" si="5"/>
        <v>1.5509259259259252E-3</v>
      </c>
      <c r="D29" s="28">
        <f t="shared" si="3"/>
        <v>3.877314814814813E-3</v>
      </c>
      <c r="E29" s="33">
        <f t="shared" si="4"/>
        <v>7.7546296296296261E-4</v>
      </c>
      <c r="F29" s="33">
        <f t="shared" si="4"/>
        <v>1.1631944444444439E-3</v>
      </c>
      <c r="G29" s="33">
        <f t="shared" si="4"/>
        <v>1.5509259259259252E-3</v>
      </c>
      <c r="H29" s="33">
        <f t="shared" si="4"/>
        <v>1.9386574074074065E-3</v>
      </c>
      <c r="I29" s="33">
        <f t="shared" si="4"/>
        <v>2.3263888888888878E-3</v>
      </c>
      <c r="J29" s="33">
        <f t="shared" si="4"/>
        <v>2.7141203703703693E-3</v>
      </c>
      <c r="K29" s="33">
        <f t="shared" si="4"/>
        <v>3.1018518518518504E-3</v>
      </c>
      <c r="L29" s="33">
        <f t="shared" si="4"/>
        <v>3.4895833333333315E-3</v>
      </c>
      <c r="M29" s="33">
        <f t="shared" si="4"/>
        <v>3.877314814814813E-3</v>
      </c>
      <c r="N29" s="33">
        <f t="shared" si="4"/>
        <v>4.2650462962962946E-3</v>
      </c>
      <c r="O29" s="33">
        <f t="shared" si="4"/>
        <v>4.6527777777777756E-3</v>
      </c>
      <c r="P29" s="33">
        <f t="shared" si="4"/>
        <v>5.0405092592592567E-3</v>
      </c>
      <c r="Q29" s="33">
        <f t="shared" si="4"/>
        <v>5.4282407407407387E-3</v>
      </c>
      <c r="R29" s="33">
        <f t="shared" si="4"/>
        <v>5.8159722222222198E-3</v>
      </c>
      <c r="S29" s="33">
        <f t="shared" si="4"/>
        <v>6.2037037037037009E-3</v>
      </c>
      <c r="T29" s="33">
        <f t="shared" si="4"/>
        <v>6.5914351851851828E-3</v>
      </c>
      <c r="U29" s="33">
        <f t="shared" si="6"/>
        <v>6.979166666666663E-3</v>
      </c>
      <c r="V29" s="33">
        <f t="shared" si="6"/>
        <v>7.3668981481481441E-3</v>
      </c>
      <c r="W29" s="33">
        <f t="shared" si="6"/>
        <v>7.7546296296296261E-3</v>
      </c>
      <c r="X29" s="33">
        <f t="shared" si="7"/>
        <v>1.163194444444444E-2</v>
      </c>
      <c r="Y29" s="33">
        <f t="shared" si="7"/>
        <v>1.5509259259259252E-2</v>
      </c>
      <c r="Z29" s="33">
        <f t="shared" si="7"/>
        <v>1.9386574074074066E-2</v>
      </c>
      <c r="AA29" s="33">
        <f t="shared" si="7"/>
        <v>3.8773148148148133E-2</v>
      </c>
      <c r="AB29" s="34">
        <f t="shared" si="7"/>
        <v>7.7546296296296266E-2</v>
      </c>
      <c r="AC29" s="34">
        <f t="shared" si="7"/>
        <v>8.1803587962962929E-2</v>
      </c>
      <c r="AD29" s="35">
        <f t="shared" si="7"/>
        <v>0.16360329861111103</v>
      </c>
    </row>
    <row r="30" spans="2:30" ht="20" customHeight="1">
      <c r="B30" s="31">
        <f t="shared" si="2"/>
        <v>10.909090909090915</v>
      </c>
      <c r="C30" s="28">
        <f t="shared" si="5"/>
        <v>1.527777777777777E-3</v>
      </c>
      <c r="D30" s="28">
        <f t="shared" si="3"/>
        <v>3.8194444444444426E-3</v>
      </c>
      <c r="E30" s="33">
        <f t="shared" si="4"/>
        <v>7.638888888888885E-4</v>
      </c>
      <c r="F30" s="33">
        <f t="shared" si="4"/>
        <v>1.1458333333333327E-3</v>
      </c>
      <c r="G30" s="33">
        <f t="shared" si="4"/>
        <v>1.527777777777777E-3</v>
      </c>
      <c r="H30" s="33">
        <f t="shared" si="4"/>
        <v>1.9097222222222213E-3</v>
      </c>
      <c r="I30" s="33">
        <f t="shared" si="4"/>
        <v>2.2916666666666654E-3</v>
      </c>
      <c r="J30" s="33">
        <f t="shared" si="4"/>
        <v>2.6736111111111101E-3</v>
      </c>
      <c r="K30" s="33">
        <f t="shared" si="4"/>
        <v>3.055555555555554E-3</v>
      </c>
      <c r="L30" s="33">
        <f t="shared" si="4"/>
        <v>3.4374999999999983E-3</v>
      </c>
      <c r="M30" s="33">
        <f t="shared" si="4"/>
        <v>3.8194444444444426E-3</v>
      </c>
      <c r="N30" s="33">
        <f t="shared" si="4"/>
        <v>4.2013888888888865E-3</v>
      </c>
      <c r="O30" s="33">
        <f t="shared" si="4"/>
        <v>4.5833333333333308E-3</v>
      </c>
      <c r="P30" s="33">
        <f t="shared" si="4"/>
        <v>4.9652777777777751E-3</v>
      </c>
      <c r="Q30" s="33">
        <f t="shared" si="4"/>
        <v>5.3472222222222202E-3</v>
      </c>
      <c r="R30" s="33">
        <f t="shared" si="4"/>
        <v>5.7291666666666637E-3</v>
      </c>
      <c r="S30" s="33">
        <f t="shared" si="4"/>
        <v>6.111111111111108E-3</v>
      </c>
      <c r="T30" s="33">
        <f t="shared" si="4"/>
        <v>6.4930555555555523E-3</v>
      </c>
      <c r="U30" s="33">
        <f t="shared" si="6"/>
        <v>6.8749999999999966E-3</v>
      </c>
      <c r="V30" s="33">
        <f t="shared" si="6"/>
        <v>7.2569444444444409E-3</v>
      </c>
      <c r="W30" s="33">
        <f t="shared" si="6"/>
        <v>7.6388888888888852E-3</v>
      </c>
      <c r="X30" s="33">
        <f t="shared" si="7"/>
        <v>1.1458333333333327E-2</v>
      </c>
      <c r="Y30" s="33">
        <f t="shared" si="7"/>
        <v>1.527777777777777E-2</v>
      </c>
      <c r="Z30" s="33">
        <f t="shared" si="7"/>
        <v>1.9097222222222213E-2</v>
      </c>
      <c r="AA30" s="33">
        <f t="shared" si="7"/>
        <v>3.8194444444444427E-2</v>
      </c>
      <c r="AB30" s="34">
        <f t="shared" si="7"/>
        <v>7.6388888888888853E-2</v>
      </c>
      <c r="AC30" s="34">
        <f t="shared" si="7"/>
        <v>8.058263888888885E-2</v>
      </c>
      <c r="AD30" s="35">
        <f t="shared" si="7"/>
        <v>0.16116145833333323</v>
      </c>
    </row>
    <row r="31" spans="2:30" ht="20" customHeight="1">
      <c r="B31" s="31">
        <f t="shared" si="2"/>
        <v>11.076923076923084</v>
      </c>
      <c r="C31" s="28">
        <f t="shared" si="5"/>
        <v>1.5046296296296288E-3</v>
      </c>
      <c r="D31" s="28">
        <f t="shared" si="3"/>
        <v>3.7615740740740717E-3</v>
      </c>
      <c r="E31" s="33">
        <f t="shared" si="4"/>
        <v>7.5231481481481438E-4</v>
      </c>
      <c r="F31" s="33">
        <f t="shared" si="4"/>
        <v>1.1284722222222215E-3</v>
      </c>
      <c r="G31" s="33">
        <f t="shared" si="4"/>
        <v>1.5046296296296288E-3</v>
      </c>
      <c r="H31" s="33">
        <f t="shared" si="4"/>
        <v>1.8807870370370361E-3</v>
      </c>
      <c r="I31" s="33">
        <f t="shared" si="4"/>
        <v>2.2569444444444429E-3</v>
      </c>
      <c r="J31" s="33">
        <f t="shared" si="4"/>
        <v>2.63310185185185E-3</v>
      </c>
      <c r="K31" s="33">
        <f t="shared" si="4"/>
        <v>3.0092592592592575E-3</v>
      </c>
      <c r="L31" s="33">
        <f t="shared" si="4"/>
        <v>3.3854166666666646E-3</v>
      </c>
      <c r="M31" s="33">
        <f t="shared" si="4"/>
        <v>3.7615740740740721E-3</v>
      </c>
      <c r="N31" s="33">
        <f t="shared" si="4"/>
        <v>4.1377314814814792E-3</v>
      </c>
      <c r="O31" s="33">
        <f t="shared" si="4"/>
        <v>4.5138888888888859E-3</v>
      </c>
      <c r="P31" s="33">
        <f t="shared" si="4"/>
        <v>4.8900462962962934E-3</v>
      </c>
      <c r="Q31" s="33">
        <f t="shared" si="4"/>
        <v>5.2662037037037E-3</v>
      </c>
      <c r="R31" s="33">
        <f t="shared" si="4"/>
        <v>5.6423611111111084E-3</v>
      </c>
      <c r="S31" s="33">
        <f t="shared" si="4"/>
        <v>6.0185185185185151E-3</v>
      </c>
      <c r="T31" s="33">
        <f t="shared" si="4"/>
        <v>6.3946759259259226E-3</v>
      </c>
      <c r="U31" s="33">
        <f t="shared" si="6"/>
        <v>6.7708333333333292E-3</v>
      </c>
      <c r="V31" s="33">
        <f t="shared" si="6"/>
        <v>7.1469907407407359E-3</v>
      </c>
      <c r="W31" s="33">
        <f t="shared" si="6"/>
        <v>7.5231481481481443E-3</v>
      </c>
      <c r="X31" s="33">
        <f t="shared" si="7"/>
        <v>1.1284722222222217E-2</v>
      </c>
      <c r="Y31" s="33">
        <f t="shared" si="7"/>
        <v>1.5046296296296289E-2</v>
      </c>
      <c r="Z31" s="33">
        <f t="shared" si="7"/>
        <v>1.880787037037036E-2</v>
      </c>
      <c r="AA31" s="33">
        <f t="shared" si="7"/>
        <v>3.761574074074072E-2</v>
      </c>
      <c r="AB31" s="34">
        <f t="shared" si="7"/>
        <v>7.5231481481481441E-2</v>
      </c>
      <c r="AC31" s="34">
        <f t="shared" si="7"/>
        <v>7.936168981481477E-2</v>
      </c>
      <c r="AD31" s="35">
        <f t="shared" si="7"/>
        <v>0.15871961805555546</v>
      </c>
    </row>
    <row r="32" spans="2:30" ht="20" customHeight="1">
      <c r="B32" s="31">
        <f t="shared" si="2"/>
        <v>11.250000000000007</v>
      </c>
      <c r="C32" s="28">
        <f t="shared" si="5"/>
        <v>1.4814814814814805E-3</v>
      </c>
      <c r="D32" s="28">
        <f t="shared" si="3"/>
        <v>3.7037037037037012E-3</v>
      </c>
      <c r="E32" s="33">
        <f t="shared" si="4"/>
        <v>7.4074074074074027E-4</v>
      </c>
      <c r="F32" s="33">
        <f t="shared" si="4"/>
        <v>1.1111111111111105E-3</v>
      </c>
      <c r="G32" s="33">
        <f t="shared" si="4"/>
        <v>1.4814814814814805E-3</v>
      </c>
      <c r="H32" s="33">
        <f t="shared" si="4"/>
        <v>1.8518518518518506E-3</v>
      </c>
      <c r="I32" s="33">
        <f t="shared" si="4"/>
        <v>2.2222222222222209E-3</v>
      </c>
      <c r="J32" s="33">
        <f t="shared" si="4"/>
        <v>2.5925925925925908E-3</v>
      </c>
      <c r="K32" s="33">
        <f t="shared" si="4"/>
        <v>2.9629629629629611E-3</v>
      </c>
      <c r="L32" s="33">
        <f t="shared" si="4"/>
        <v>3.3333333333333314E-3</v>
      </c>
      <c r="M32" s="33">
        <f t="shared" si="4"/>
        <v>3.7037037037037012E-3</v>
      </c>
      <c r="N32" s="33">
        <f t="shared" si="4"/>
        <v>4.074074074074072E-3</v>
      </c>
      <c r="O32" s="33">
        <f t="shared" si="4"/>
        <v>4.4444444444444418E-3</v>
      </c>
      <c r="P32" s="33">
        <f t="shared" si="4"/>
        <v>4.8148148148148117E-3</v>
      </c>
      <c r="Q32" s="33">
        <f t="shared" si="4"/>
        <v>5.1851851851851816E-3</v>
      </c>
      <c r="R32" s="33">
        <f t="shared" si="4"/>
        <v>5.5555555555555523E-3</v>
      </c>
      <c r="S32" s="33">
        <f t="shared" si="4"/>
        <v>5.9259259259259222E-3</v>
      </c>
      <c r="T32" s="33">
        <f t="shared" si="4"/>
        <v>6.296296296296292E-3</v>
      </c>
      <c r="U32" s="33">
        <f t="shared" si="6"/>
        <v>6.6666666666666628E-3</v>
      </c>
      <c r="V32" s="33">
        <f t="shared" si="6"/>
        <v>7.0370370370370326E-3</v>
      </c>
      <c r="W32" s="33">
        <f t="shared" si="6"/>
        <v>7.4074074074074025E-3</v>
      </c>
      <c r="X32" s="33">
        <f t="shared" si="7"/>
        <v>1.1111111111111105E-2</v>
      </c>
      <c r="Y32" s="33">
        <f t="shared" si="7"/>
        <v>1.4814814814814805E-2</v>
      </c>
      <c r="Z32" s="33">
        <f t="shared" si="7"/>
        <v>1.8518518518518507E-2</v>
      </c>
      <c r="AA32" s="33">
        <f t="shared" si="7"/>
        <v>3.7037037037037014E-2</v>
      </c>
      <c r="AB32" s="34">
        <f t="shared" si="7"/>
        <v>7.4074074074074028E-2</v>
      </c>
      <c r="AC32" s="34">
        <f t="shared" si="7"/>
        <v>7.8140740740740691E-2</v>
      </c>
      <c r="AD32" s="35">
        <f t="shared" si="7"/>
        <v>0.15627777777777768</v>
      </c>
    </row>
    <row r="33" spans="2:30" ht="20" customHeight="1">
      <c r="B33" s="31">
        <f t="shared" si="2"/>
        <v>11.428571428571438</v>
      </c>
      <c r="C33" s="28">
        <f t="shared" si="5"/>
        <v>1.4583333333333323E-3</v>
      </c>
      <c r="D33" s="28">
        <f t="shared" si="3"/>
        <v>3.6458333333333308E-3</v>
      </c>
      <c r="E33" s="33">
        <f t="shared" si="4"/>
        <v>7.2916666666666616E-4</v>
      </c>
      <c r="F33" s="33">
        <f t="shared" si="4"/>
        <v>1.0937499999999992E-3</v>
      </c>
      <c r="G33" s="33">
        <f t="shared" si="4"/>
        <v>1.4583333333333323E-3</v>
      </c>
      <c r="H33" s="33">
        <f t="shared" si="4"/>
        <v>1.8229166666666654E-3</v>
      </c>
      <c r="I33" s="33">
        <f t="shared" si="4"/>
        <v>2.1874999999999985E-3</v>
      </c>
      <c r="J33" s="33">
        <f t="shared" si="4"/>
        <v>2.5520833333333316E-3</v>
      </c>
      <c r="K33" s="33">
        <f t="shared" si="4"/>
        <v>2.9166666666666646E-3</v>
      </c>
      <c r="L33" s="33">
        <f t="shared" si="4"/>
        <v>3.2812499999999977E-3</v>
      </c>
      <c r="M33" s="33">
        <f t="shared" si="4"/>
        <v>3.6458333333333308E-3</v>
      </c>
      <c r="N33" s="33">
        <f t="shared" si="4"/>
        <v>4.0104166666666639E-3</v>
      </c>
      <c r="O33" s="33">
        <f t="shared" si="4"/>
        <v>4.3749999999999969E-3</v>
      </c>
      <c r="P33" s="33">
        <f t="shared" si="4"/>
        <v>4.73958333333333E-3</v>
      </c>
      <c r="Q33" s="33">
        <f t="shared" si="4"/>
        <v>5.1041666666666631E-3</v>
      </c>
      <c r="R33" s="33">
        <f t="shared" si="4"/>
        <v>5.4687499999999971E-3</v>
      </c>
      <c r="S33" s="33">
        <f t="shared" si="4"/>
        <v>5.8333333333333293E-3</v>
      </c>
      <c r="T33" s="33">
        <f t="shared" si="4"/>
        <v>6.1979166666666615E-3</v>
      </c>
      <c r="U33" s="33">
        <f t="shared" si="6"/>
        <v>6.5624999999999954E-3</v>
      </c>
      <c r="V33" s="33">
        <f t="shared" si="6"/>
        <v>6.9270833333333285E-3</v>
      </c>
      <c r="W33" s="33">
        <f t="shared" si="6"/>
        <v>7.2916666666666616E-3</v>
      </c>
      <c r="X33" s="33">
        <f t="shared" si="7"/>
        <v>1.0937499999999994E-2</v>
      </c>
      <c r="Y33" s="33">
        <f t="shared" si="7"/>
        <v>1.4583333333333323E-2</v>
      </c>
      <c r="Z33" s="33">
        <f t="shared" si="7"/>
        <v>1.8229166666666654E-2</v>
      </c>
      <c r="AA33" s="33">
        <f t="shared" si="7"/>
        <v>3.6458333333333308E-2</v>
      </c>
      <c r="AB33" s="34">
        <f t="shared" si="7"/>
        <v>7.2916666666666616E-2</v>
      </c>
      <c r="AC33" s="34">
        <f t="shared" si="7"/>
        <v>7.6919791666666612E-2</v>
      </c>
      <c r="AD33" s="35">
        <f t="shared" si="7"/>
        <v>0.15383593749999988</v>
      </c>
    </row>
    <row r="34" spans="2:30" ht="20" customHeight="1">
      <c r="B34" s="31">
        <f t="shared" si="2"/>
        <v>11.612903225806461</v>
      </c>
      <c r="C34" s="28">
        <f t="shared" si="5"/>
        <v>1.4351851851851841E-3</v>
      </c>
      <c r="D34" s="28">
        <f t="shared" si="3"/>
        <v>3.5879629629629603E-3</v>
      </c>
      <c r="E34" s="33">
        <f t="shared" si="4"/>
        <v>7.1759259259259205E-4</v>
      </c>
      <c r="F34" s="33">
        <f t="shared" si="4"/>
        <v>1.076388888888888E-3</v>
      </c>
      <c r="G34" s="33">
        <f t="shared" si="4"/>
        <v>1.4351851851851841E-3</v>
      </c>
      <c r="H34" s="33">
        <f t="shared" si="4"/>
        <v>1.79398148148148E-3</v>
      </c>
      <c r="I34" s="33">
        <f t="shared" si="4"/>
        <v>2.152777777777776E-3</v>
      </c>
      <c r="J34" s="33">
        <f t="shared" si="4"/>
        <v>2.5115740740740723E-3</v>
      </c>
      <c r="K34" s="33">
        <f t="shared" si="4"/>
        <v>2.8703703703703682E-3</v>
      </c>
      <c r="L34" s="33">
        <f t="shared" si="4"/>
        <v>3.229166666666664E-3</v>
      </c>
      <c r="M34" s="33">
        <f t="shared" si="4"/>
        <v>3.5879629629629599E-3</v>
      </c>
      <c r="N34" s="33">
        <f t="shared" si="4"/>
        <v>3.9467592592592566E-3</v>
      </c>
      <c r="O34" s="33">
        <f t="shared" si="4"/>
        <v>4.3055555555555521E-3</v>
      </c>
      <c r="P34" s="33">
        <f t="shared" si="4"/>
        <v>4.6643518518518483E-3</v>
      </c>
      <c r="Q34" s="33">
        <f t="shared" si="4"/>
        <v>5.0231481481481446E-3</v>
      </c>
      <c r="R34" s="33">
        <f t="shared" si="4"/>
        <v>5.3819444444444409E-3</v>
      </c>
      <c r="S34" s="33">
        <f t="shared" si="4"/>
        <v>5.7407407407407364E-3</v>
      </c>
      <c r="T34" s="33">
        <f t="shared" si="4"/>
        <v>6.0995370370370327E-3</v>
      </c>
      <c r="U34" s="33">
        <f t="shared" si="6"/>
        <v>6.4583333333333281E-3</v>
      </c>
      <c r="V34" s="33">
        <f t="shared" si="6"/>
        <v>6.8171296296296244E-3</v>
      </c>
      <c r="W34" s="33">
        <f t="shared" si="6"/>
        <v>7.1759259259259198E-3</v>
      </c>
      <c r="X34" s="33">
        <f t="shared" si="7"/>
        <v>1.0763888888888882E-2</v>
      </c>
      <c r="Y34" s="33">
        <f t="shared" si="7"/>
        <v>1.435185185185184E-2</v>
      </c>
      <c r="Z34" s="33">
        <f t="shared" si="7"/>
        <v>1.7939814814814801E-2</v>
      </c>
      <c r="AA34" s="33">
        <f t="shared" si="7"/>
        <v>3.5879629629629602E-2</v>
      </c>
      <c r="AB34" s="34">
        <f t="shared" si="7"/>
        <v>7.1759259259259203E-2</v>
      </c>
      <c r="AC34" s="34">
        <f t="shared" si="7"/>
        <v>7.5698842592592533E-2</v>
      </c>
      <c r="AD34" s="35">
        <f t="shared" si="7"/>
        <v>0.15139409722222211</v>
      </c>
    </row>
    <row r="35" spans="2:30" ht="20" customHeight="1">
      <c r="B35" s="31">
        <f t="shared" si="2"/>
        <v>11.8032786885246</v>
      </c>
      <c r="C35" s="28">
        <f t="shared" si="5"/>
        <v>1.4120370370370359E-3</v>
      </c>
      <c r="D35" s="28">
        <f t="shared" si="3"/>
        <v>3.5300925925925899E-3</v>
      </c>
      <c r="E35" s="33">
        <f t="shared" si="4"/>
        <v>7.0601851851851793E-4</v>
      </c>
      <c r="F35" s="33">
        <f t="shared" si="4"/>
        <v>1.059027777777777E-3</v>
      </c>
      <c r="G35" s="33">
        <f t="shared" si="4"/>
        <v>1.4120370370370359E-3</v>
      </c>
      <c r="H35" s="33">
        <f t="shared" si="4"/>
        <v>1.7650462962962949E-3</v>
      </c>
      <c r="I35" s="33">
        <f t="shared" si="4"/>
        <v>2.118055555555554E-3</v>
      </c>
      <c r="J35" s="33">
        <f t="shared" si="4"/>
        <v>2.4710648148148131E-3</v>
      </c>
      <c r="K35" s="33">
        <f t="shared" si="4"/>
        <v>2.8240740740740717E-3</v>
      </c>
      <c r="L35" s="33">
        <f t="shared" si="4"/>
        <v>3.1770833333333308E-3</v>
      </c>
      <c r="M35" s="33">
        <f t="shared" si="4"/>
        <v>3.5300925925925899E-3</v>
      </c>
      <c r="N35" s="33">
        <f t="shared" si="4"/>
        <v>3.8831018518518485E-3</v>
      </c>
      <c r="O35" s="33">
        <f t="shared" si="4"/>
        <v>4.236111111111108E-3</v>
      </c>
      <c r="P35" s="33">
        <f t="shared" si="4"/>
        <v>4.5891203703703667E-3</v>
      </c>
      <c r="Q35" s="33">
        <f t="shared" si="4"/>
        <v>4.9421296296296262E-3</v>
      </c>
      <c r="R35" s="33">
        <f t="shared" si="4"/>
        <v>5.295138888888884E-3</v>
      </c>
      <c r="S35" s="33">
        <f t="shared" si="4"/>
        <v>5.6481481481481435E-3</v>
      </c>
      <c r="T35" s="33">
        <f t="shared" si="4"/>
        <v>6.001157407407403E-3</v>
      </c>
      <c r="U35" s="33">
        <f t="shared" si="6"/>
        <v>6.3541666666666616E-3</v>
      </c>
      <c r="V35" s="33">
        <f t="shared" si="6"/>
        <v>6.7071759259259203E-3</v>
      </c>
      <c r="W35" s="33">
        <f t="shared" si="6"/>
        <v>7.0601851851851798E-3</v>
      </c>
      <c r="X35" s="33">
        <f t="shared" si="7"/>
        <v>1.0590277777777768E-2</v>
      </c>
      <c r="Y35" s="33">
        <f t="shared" si="7"/>
        <v>1.412037037037036E-2</v>
      </c>
      <c r="Z35" s="33">
        <f t="shared" si="7"/>
        <v>1.7650462962962948E-2</v>
      </c>
      <c r="AA35" s="33">
        <f t="shared" si="7"/>
        <v>3.5300925925925895E-2</v>
      </c>
      <c r="AB35" s="34">
        <f t="shared" si="7"/>
        <v>7.0601851851851791E-2</v>
      </c>
      <c r="AC35" s="34">
        <f t="shared" si="7"/>
        <v>7.4477893518518454E-2</v>
      </c>
      <c r="AD35" s="35">
        <f t="shared" si="7"/>
        <v>0.14895225694444433</v>
      </c>
    </row>
    <row r="36" spans="2:30" ht="20" customHeight="1">
      <c r="B36" s="31">
        <f t="shared" si="2"/>
        <v>12.000000000000011</v>
      </c>
      <c r="C36" s="28">
        <f t="shared" si="5"/>
        <v>1.3888888888888876E-3</v>
      </c>
      <c r="D36" s="28">
        <f t="shared" si="3"/>
        <v>3.472222222222219E-3</v>
      </c>
      <c r="E36" s="33">
        <f t="shared" si="4"/>
        <v>6.9444444444444382E-4</v>
      </c>
      <c r="F36" s="33">
        <f t="shared" ref="F36:U51" si="8">$C36*F$4/$C$4</f>
        <v>1.0416666666666658E-3</v>
      </c>
      <c r="G36" s="33">
        <f t="shared" si="8"/>
        <v>1.3888888888888876E-3</v>
      </c>
      <c r="H36" s="33">
        <f t="shared" si="8"/>
        <v>1.7361111111111097E-3</v>
      </c>
      <c r="I36" s="33">
        <f t="shared" si="8"/>
        <v>2.0833333333333316E-3</v>
      </c>
      <c r="J36" s="33">
        <f t="shared" si="8"/>
        <v>2.4305555555555534E-3</v>
      </c>
      <c r="K36" s="33">
        <f t="shared" si="8"/>
        <v>2.7777777777777753E-3</v>
      </c>
      <c r="L36" s="33">
        <f t="shared" si="8"/>
        <v>3.1249999999999971E-3</v>
      </c>
      <c r="M36" s="33">
        <f t="shared" si="8"/>
        <v>3.4722222222222194E-3</v>
      </c>
      <c r="N36" s="33">
        <f t="shared" si="8"/>
        <v>3.8194444444444408E-3</v>
      </c>
      <c r="O36" s="33">
        <f t="shared" si="8"/>
        <v>4.1666666666666631E-3</v>
      </c>
      <c r="P36" s="33">
        <f t="shared" si="8"/>
        <v>4.513888888888885E-3</v>
      </c>
      <c r="Q36" s="33">
        <f t="shared" si="8"/>
        <v>4.8611111111111069E-3</v>
      </c>
      <c r="R36" s="33">
        <f t="shared" si="8"/>
        <v>5.2083333333333278E-3</v>
      </c>
      <c r="S36" s="33">
        <f t="shared" si="8"/>
        <v>5.5555555555555506E-3</v>
      </c>
      <c r="T36" s="33">
        <f t="shared" si="8"/>
        <v>5.9027777777777724E-3</v>
      </c>
      <c r="U36" s="33">
        <f t="shared" si="8"/>
        <v>6.2499999999999943E-3</v>
      </c>
      <c r="V36" s="33">
        <f t="shared" si="6"/>
        <v>6.5972222222222161E-3</v>
      </c>
      <c r="W36" s="33">
        <f t="shared" si="6"/>
        <v>6.9444444444444389E-3</v>
      </c>
      <c r="X36" s="33">
        <f t="shared" si="7"/>
        <v>1.0416666666666656E-2</v>
      </c>
      <c r="Y36" s="33">
        <f t="shared" si="7"/>
        <v>1.3888888888888878E-2</v>
      </c>
      <c r="Z36" s="33">
        <f t="shared" si="7"/>
        <v>1.7361111111111095E-2</v>
      </c>
      <c r="AA36" s="33">
        <f t="shared" si="7"/>
        <v>3.4722222222222189E-2</v>
      </c>
      <c r="AB36" s="34">
        <f t="shared" si="7"/>
        <v>6.9444444444444378E-2</v>
      </c>
      <c r="AC36" s="34">
        <f t="shared" si="7"/>
        <v>7.3256944444444375E-2</v>
      </c>
      <c r="AD36" s="35">
        <f t="shared" si="7"/>
        <v>0.14651041666666653</v>
      </c>
    </row>
    <row r="37" spans="2:30" ht="20" customHeight="1">
      <c r="B37" s="31">
        <f t="shared" si="2"/>
        <v>12.203389830508485</v>
      </c>
      <c r="C37" s="28">
        <f t="shared" si="5"/>
        <v>1.3657407407407394E-3</v>
      </c>
      <c r="D37" s="28">
        <f t="shared" si="3"/>
        <v>3.4143518518518485E-3</v>
      </c>
      <c r="E37" s="33">
        <f t="shared" ref="E37:T60" si="9">$C37*E$4/$C$4</f>
        <v>6.8287037037036971E-4</v>
      </c>
      <c r="F37" s="33">
        <f t="shared" si="8"/>
        <v>1.0243055555555546E-3</v>
      </c>
      <c r="G37" s="33">
        <f t="shared" si="8"/>
        <v>1.3657407407407394E-3</v>
      </c>
      <c r="H37" s="33">
        <f t="shared" si="8"/>
        <v>1.7071759259259243E-3</v>
      </c>
      <c r="I37" s="33">
        <f t="shared" si="8"/>
        <v>2.0486111111111091E-3</v>
      </c>
      <c r="J37" s="33">
        <f t="shared" si="8"/>
        <v>2.3900462962962942E-3</v>
      </c>
      <c r="K37" s="33">
        <f t="shared" si="8"/>
        <v>2.7314814814814788E-3</v>
      </c>
      <c r="L37" s="33">
        <f t="shared" si="8"/>
        <v>3.0729166666666635E-3</v>
      </c>
      <c r="M37" s="33">
        <f t="shared" si="8"/>
        <v>3.4143518518518485E-3</v>
      </c>
      <c r="N37" s="33">
        <f t="shared" si="8"/>
        <v>3.7557870370370332E-3</v>
      </c>
      <c r="O37" s="33">
        <f t="shared" si="8"/>
        <v>4.0972222222222182E-3</v>
      </c>
      <c r="P37" s="33">
        <f t="shared" si="8"/>
        <v>4.4386574074074033E-3</v>
      </c>
      <c r="Q37" s="33">
        <f t="shared" si="8"/>
        <v>4.7800925925925884E-3</v>
      </c>
      <c r="R37" s="33">
        <f t="shared" si="8"/>
        <v>5.1215277777777726E-3</v>
      </c>
      <c r="S37" s="33">
        <f t="shared" si="8"/>
        <v>5.4629629629629577E-3</v>
      </c>
      <c r="T37" s="33">
        <f t="shared" si="8"/>
        <v>5.8043981481481419E-3</v>
      </c>
      <c r="U37" s="33">
        <f t="shared" si="8"/>
        <v>6.1458333333333269E-3</v>
      </c>
      <c r="V37" s="33">
        <f t="shared" si="6"/>
        <v>6.487268518518512E-3</v>
      </c>
      <c r="W37" s="33">
        <f t="shared" si="6"/>
        <v>6.8287037037036971E-3</v>
      </c>
      <c r="X37" s="33">
        <f t="shared" si="7"/>
        <v>1.0243055555555545E-2</v>
      </c>
      <c r="Y37" s="33">
        <f t="shared" si="7"/>
        <v>1.3657407407407394E-2</v>
      </c>
      <c r="Z37" s="33">
        <f t="shared" si="7"/>
        <v>1.7071759259259241E-2</v>
      </c>
      <c r="AA37" s="33">
        <f t="shared" si="7"/>
        <v>3.4143518518518483E-2</v>
      </c>
      <c r="AB37" s="34">
        <f t="shared" si="7"/>
        <v>6.8287037037036966E-2</v>
      </c>
      <c r="AC37" s="34">
        <f t="shared" si="7"/>
        <v>7.2035995370370309E-2</v>
      </c>
      <c r="AD37" s="35">
        <f t="shared" si="7"/>
        <v>0.14406857638888876</v>
      </c>
    </row>
    <row r="38" spans="2:30" ht="20" customHeight="1">
      <c r="B38" s="31">
        <f t="shared" si="2"/>
        <v>12.413793103448288</v>
      </c>
      <c r="C38" s="28">
        <f t="shared" si="5"/>
        <v>1.3425925925925912E-3</v>
      </c>
      <c r="D38" s="28">
        <f t="shared" si="3"/>
        <v>3.3564814814814781E-3</v>
      </c>
      <c r="E38" s="33">
        <f t="shared" si="9"/>
        <v>6.7129629629629549E-4</v>
      </c>
      <c r="F38" s="33">
        <f t="shared" si="8"/>
        <v>1.0069444444444433E-3</v>
      </c>
      <c r="G38" s="33">
        <f t="shared" si="8"/>
        <v>1.342592592592591E-3</v>
      </c>
      <c r="H38" s="33">
        <f t="shared" si="8"/>
        <v>1.678240740740739E-3</v>
      </c>
      <c r="I38" s="33">
        <f t="shared" si="8"/>
        <v>2.0138888888888867E-3</v>
      </c>
      <c r="J38" s="33">
        <f t="shared" si="8"/>
        <v>2.3495370370370345E-3</v>
      </c>
      <c r="K38" s="33">
        <f t="shared" si="8"/>
        <v>2.6851851851851819E-3</v>
      </c>
      <c r="L38" s="33">
        <f t="shared" si="8"/>
        <v>3.0208333333333302E-3</v>
      </c>
      <c r="M38" s="33">
        <f t="shared" si="8"/>
        <v>3.3564814814814781E-3</v>
      </c>
      <c r="N38" s="33">
        <f t="shared" si="8"/>
        <v>3.6921296296296259E-3</v>
      </c>
      <c r="O38" s="33">
        <f t="shared" si="8"/>
        <v>4.0277777777777734E-3</v>
      </c>
      <c r="P38" s="33">
        <f t="shared" si="8"/>
        <v>4.3634259259259208E-3</v>
      </c>
      <c r="Q38" s="33">
        <f t="shared" si="8"/>
        <v>4.6990740740740691E-3</v>
      </c>
      <c r="R38" s="33">
        <f t="shared" si="8"/>
        <v>5.0347222222222165E-3</v>
      </c>
      <c r="S38" s="33">
        <f t="shared" si="8"/>
        <v>5.3703703703703639E-3</v>
      </c>
      <c r="T38" s="33">
        <f t="shared" si="8"/>
        <v>5.706018518518513E-3</v>
      </c>
      <c r="U38" s="33">
        <f t="shared" si="8"/>
        <v>6.0416666666666605E-3</v>
      </c>
      <c r="V38" s="33">
        <f t="shared" si="6"/>
        <v>6.3773148148148088E-3</v>
      </c>
      <c r="W38" s="33">
        <f t="shared" si="6"/>
        <v>6.7129629629629562E-3</v>
      </c>
      <c r="X38" s="33">
        <f t="shared" si="6"/>
        <v>1.0069444444444433E-2</v>
      </c>
      <c r="Y38" s="33">
        <f t="shared" ref="X38:AD50" si="10">$C38*Y$4/$C$4</f>
        <v>1.3425925925925912E-2</v>
      </c>
      <c r="Z38" s="33">
        <f t="shared" si="10"/>
        <v>1.6782407407407388E-2</v>
      </c>
      <c r="AA38" s="33">
        <f t="shared" si="10"/>
        <v>3.3564814814814777E-2</v>
      </c>
      <c r="AB38" s="34">
        <f t="shared" si="10"/>
        <v>6.7129629629629553E-2</v>
      </c>
      <c r="AC38" s="34">
        <f t="shared" si="10"/>
        <v>7.0815046296296216E-2</v>
      </c>
      <c r="AD38" s="35">
        <f t="shared" si="10"/>
        <v>0.14162673611111096</v>
      </c>
    </row>
    <row r="39" spans="2:30" ht="20" customHeight="1">
      <c r="B39" s="31">
        <f t="shared" si="2"/>
        <v>12.631578947368437</v>
      </c>
      <c r="C39" s="28">
        <f t="shared" si="5"/>
        <v>1.319444444444443E-3</v>
      </c>
      <c r="D39" s="28">
        <f t="shared" si="3"/>
        <v>3.2986111111111072E-3</v>
      </c>
      <c r="E39" s="33">
        <f t="shared" si="9"/>
        <v>6.5972222222222159E-4</v>
      </c>
      <c r="F39" s="33">
        <f t="shared" si="8"/>
        <v>9.8958333333333212E-4</v>
      </c>
      <c r="G39" s="33">
        <f t="shared" si="8"/>
        <v>1.3194444444444432E-3</v>
      </c>
      <c r="H39" s="33">
        <f t="shared" si="8"/>
        <v>1.6493055555555536E-3</v>
      </c>
      <c r="I39" s="33">
        <f t="shared" si="8"/>
        <v>1.9791666666666642E-3</v>
      </c>
      <c r="J39" s="33">
        <f t="shared" si="8"/>
        <v>2.3090277777777753E-3</v>
      </c>
      <c r="K39" s="33">
        <f t="shared" si="8"/>
        <v>2.6388888888888864E-3</v>
      </c>
      <c r="L39" s="33">
        <f t="shared" si="8"/>
        <v>2.9687499999999966E-3</v>
      </c>
      <c r="M39" s="33">
        <f t="shared" si="8"/>
        <v>3.2986111111111072E-3</v>
      </c>
      <c r="N39" s="33">
        <f t="shared" si="8"/>
        <v>3.6284722222222183E-3</v>
      </c>
      <c r="O39" s="33">
        <f t="shared" si="8"/>
        <v>3.9583333333333285E-3</v>
      </c>
      <c r="P39" s="33">
        <f t="shared" si="8"/>
        <v>4.28819444444444E-3</v>
      </c>
      <c r="Q39" s="33">
        <f t="shared" si="8"/>
        <v>4.6180555555555506E-3</v>
      </c>
      <c r="R39" s="33">
        <f t="shared" si="8"/>
        <v>4.9479166666666612E-3</v>
      </c>
      <c r="S39" s="33">
        <f t="shared" si="8"/>
        <v>5.2777777777777727E-3</v>
      </c>
      <c r="T39" s="33">
        <f t="shared" si="8"/>
        <v>5.6076388888888825E-3</v>
      </c>
      <c r="U39" s="33">
        <f t="shared" si="8"/>
        <v>5.9374999999999931E-3</v>
      </c>
      <c r="V39" s="33">
        <f t="shared" si="6"/>
        <v>6.2673611111111038E-3</v>
      </c>
      <c r="W39" s="33">
        <f t="shared" si="6"/>
        <v>6.5972222222222144E-3</v>
      </c>
      <c r="X39" s="33">
        <f t="shared" si="10"/>
        <v>9.8958333333333225E-3</v>
      </c>
      <c r="Y39" s="33">
        <f t="shared" si="10"/>
        <v>1.3194444444444429E-2</v>
      </c>
      <c r="Z39" s="33">
        <f t="shared" si="10"/>
        <v>1.6493055555555539E-2</v>
      </c>
      <c r="AA39" s="33">
        <f t="shared" si="10"/>
        <v>3.2986111111111077E-2</v>
      </c>
      <c r="AB39" s="34">
        <f t="shared" si="10"/>
        <v>6.5972222222222154E-2</v>
      </c>
      <c r="AC39" s="34">
        <f t="shared" si="10"/>
        <v>6.9594097222222151E-2</v>
      </c>
      <c r="AD39" s="35">
        <f t="shared" si="10"/>
        <v>0.13918489583333316</v>
      </c>
    </row>
    <row r="40" spans="2:30" ht="20" customHeight="1">
      <c r="B40" s="31">
        <f t="shared" si="2"/>
        <v>12.857142857142872</v>
      </c>
      <c r="C40" s="28">
        <f t="shared" si="5"/>
        <v>1.2962962962962947E-3</v>
      </c>
      <c r="D40" s="28">
        <f t="shared" si="3"/>
        <v>3.2407407407407367E-3</v>
      </c>
      <c r="E40" s="33">
        <f t="shared" si="9"/>
        <v>6.4814814814814737E-4</v>
      </c>
      <c r="F40" s="33">
        <f t="shared" si="8"/>
        <v>9.72222222222221E-4</v>
      </c>
      <c r="G40" s="33">
        <f t="shared" si="8"/>
        <v>1.2962962962962947E-3</v>
      </c>
      <c r="H40" s="33">
        <f t="shared" si="8"/>
        <v>1.6203703703703684E-3</v>
      </c>
      <c r="I40" s="33">
        <f t="shared" si="8"/>
        <v>1.944444444444442E-3</v>
      </c>
      <c r="J40" s="33">
        <f t="shared" si="8"/>
        <v>2.2685185185185156E-3</v>
      </c>
      <c r="K40" s="33">
        <f t="shared" si="8"/>
        <v>2.5925925925925895E-3</v>
      </c>
      <c r="L40" s="33">
        <f t="shared" si="8"/>
        <v>2.9166666666666629E-3</v>
      </c>
      <c r="M40" s="33">
        <f t="shared" si="8"/>
        <v>3.2407407407407367E-3</v>
      </c>
      <c r="N40" s="33">
        <f t="shared" si="8"/>
        <v>3.5648148148148106E-3</v>
      </c>
      <c r="O40" s="33">
        <f t="shared" si="8"/>
        <v>3.888888888888884E-3</v>
      </c>
      <c r="P40" s="33">
        <f t="shared" si="8"/>
        <v>4.2129629629629574E-3</v>
      </c>
      <c r="Q40" s="33">
        <f t="shared" si="8"/>
        <v>4.5370370370370313E-3</v>
      </c>
      <c r="R40" s="33">
        <f t="shared" si="8"/>
        <v>4.8611111111111051E-3</v>
      </c>
      <c r="S40" s="33">
        <f t="shared" si="8"/>
        <v>5.185185185185179E-3</v>
      </c>
      <c r="T40" s="33">
        <f t="shared" si="8"/>
        <v>5.5092592592592528E-3</v>
      </c>
      <c r="U40" s="33">
        <f t="shared" si="8"/>
        <v>5.8333333333333258E-3</v>
      </c>
      <c r="V40" s="33">
        <f t="shared" si="6"/>
        <v>6.1574074074074005E-3</v>
      </c>
      <c r="W40" s="33">
        <f t="shared" si="6"/>
        <v>6.4814814814814735E-3</v>
      </c>
      <c r="X40" s="33">
        <f t="shared" si="10"/>
        <v>9.7222222222222102E-3</v>
      </c>
      <c r="Y40" s="33">
        <f t="shared" si="10"/>
        <v>1.2962962962962947E-2</v>
      </c>
      <c r="Z40" s="33">
        <f t="shared" si="10"/>
        <v>1.6203703703703685E-2</v>
      </c>
      <c r="AA40" s="33">
        <f t="shared" si="10"/>
        <v>3.2407407407407371E-2</v>
      </c>
      <c r="AB40" s="34">
        <f t="shared" si="10"/>
        <v>6.4814814814814742E-2</v>
      </c>
      <c r="AC40" s="34">
        <f t="shared" si="10"/>
        <v>6.8373148148148072E-2</v>
      </c>
      <c r="AD40" s="35">
        <f t="shared" si="10"/>
        <v>0.13674305555555541</v>
      </c>
    </row>
    <row r="41" spans="2:30" ht="20" customHeight="1">
      <c r="B41" s="31">
        <f t="shared" si="2"/>
        <v>13.090909090909106</v>
      </c>
      <c r="C41" s="28">
        <f t="shared" si="5"/>
        <v>1.2731481481481465E-3</v>
      </c>
      <c r="D41" s="28">
        <f t="shared" si="3"/>
        <v>3.1828703703703663E-3</v>
      </c>
      <c r="E41" s="33">
        <f t="shared" si="9"/>
        <v>6.3657407407407326E-4</v>
      </c>
      <c r="F41" s="33">
        <f t="shared" si="8"/>
        <v>9.5486111111110989E-4</v>
      </c>
      <c r="G41" s="33">
        <f t="shared" si="8"/>
        <v>1.2731481481481465E-3</v>
      </c>
      <c r="H41" s="33">
        <f t="shared" si="8"/>
        <v>1.5914351851851831E-3</v>
      </c>
      <c r="I41" s="33">
        <f t="shared" si="8"/>
        <v>1.9097222222222198E-3</v>
      </c>
      <c r="J41" s="33">
        <f t="shared" si="8"/>
        <v>2.2280092592592564E-3</v>
      </c>
      <c r="K41" s="33">
        <f t="shared" si="8"/>
        <v>2.546296296296293E-3</v>
      </c>
      <c r="L41" s="33">
        <f t="shared" si="8"/>
        <v>2.8645833333333297E-3</v>
      </c>
      <c r="M41" s="33">
        <f t="shared" si="8"/>
        <v>3.1828703703703663E-3</v>
      </c>
      <c r="N41" s="33">
        <f t="shared" si="8"/>
        <v>3.5011574074074029E-3</v>
      </c>
      <c r="O41" s="33">
        <f t="shared" si="8"/>
        <v>3.8194444444444395E-3</v>
      </c>
      <c r="P41" s="33">
        <f t="shared" si="8"/>
        <v>4.1377314814814766E-3</v>
      </c>
      <c r="Q41" s="33">
        <f t="shared" si="8"/>
        <v>4.4560185185185128E-3</v>
      </c>
      <c r="R41" s="33">
        <f t="shared" si="8"/>
        <v>4.7743055555555499E-3</v>
      </c>
      <c r="S41" s="33">
        <f t="shared" si="8"/>
        <v>5.0925925925925861E-3</v>
      </c>
      <c r="T41" s="33">
        <f t="shared" si="8"/>
        <v>5.4108796296296223E-3</v>
      </c>
      <c r="U41" s="33">
        <f t="shared" si="8"/>
        <v>5.7291666666666593E-3</v>
      </c>
      <c r="V41" s="33">
        <f t="shared" si="6"/>
        <v>6.0474537037036955E-3</v>
      </c>
      <c r="W41" s="33">
        <f t="shared" si="6"/>
        <v>6.3657407407407326E-3</v>
      </c>
      <c r="X41" s="33">
        <f t="shared" si="10"/>
        <v>9.5486111111110997E-3</v>
      </c>
      <c r="Y41" s="33">
        <f t="shared" si="10"/>
        <v>1.2731481481481465E-2</v>
      </c>
      <c r="Z41" s="33">
        <f t="shared" si="10"/>
        <v>1.5914351851851832E-2</v>
      </c>
      <c r="AA41" s="33">
        <f t="shared" si="10"/>
        <v>3.1828703703703665E-2</v>
      </c>
      <c r="AB41" s="34">
        <f t="shared" si="10"/>
        <v>6.3657407407407329E-2</v>
      </c>
      <c r="AC41" s="34">
        <f t="shared" si="10"/>
        <v>6.7152199074073979E-2</v>
      </c>
      <c r="AD41" s="35">
        <f t="shared" si="10"/>
        <v>0.13430121527777761</v>
      </c>
    </row>
    <row r="42" spans="2:30" ht="20" customHeight="1">
      <c r="B42" s="31">
        <f t="shared" si="2"/>
        <v>13.333333333333352</v>
      </c>
      <c r="C42" s="28">
        <f t="shared" si="5"/>
        <v>1.2499999999999983E-3</v>
      </c>
      <c r="D42" s="28">
        <f t="shared" si="3"/>
        <v>3.1249999999999958E-3</v>
      </c>
      <c r="E42" s="33">
        <f t="shared" si="9"/>
        <v>6.2499999999999915E-4</v>
      </c>
      <c r="F42" s="33">
        <f t="shared" si="8"/>
        <v>9.3749999999999877E-4</v>
      </c>
      <c r="G42" s="33">
        <f t="shared" si="8"/>
        <v>1.2499999999999983E-3</v>
      </c>
      <c r="H42" s="33">
        <f t="shared" si="8"/>
        <v>1.5624999999999977E-3</v>
      </c>
      <c r="I42" s="33">
        <f t="shared" si="8"/>
        <v>1.8749999999999975E-3</v>
      </c>
      <c r="J42" s="33">
        <f t="shared" si="8"/>
        <v>2.1874999999999967E-3</v>
      </c>
      <c r="K42" s="33">
        <f t="shared" si="8"/>
        <v>2.4999999999999966E-3</v>
      </c>
      <c r="L42" s="33">
        <f t="shared" si="8"/>
        <v>2.812499999999996E-3</v>
      </c>
      <c r="M42" s="33">
        <f t="shared" si="8"/>
        <v>3.1249999999999954E-3</v>
      </c>
      <c r="N42" s="33">
        <f t="shared" si="8"/>
        <v>3.4374999999999957E-3</v>
      </c>
      <c r="O42" s="33">
        <f t="shared" si="8"/>
        <v>3.7499999999999951E-3</v>
      </c>
      <c r="P42" s="33">
        <f t="shared" si="8"/>
        <v>4.0624999999999941E-3</v>
      </c>
      <c r="Q42" s="33">
        <f t="shared" si="8"/>
        <v>4.3749999999999935E-3</v>
      </c>
      <c r="R42" s="33">
        <f t="shared" si="8"/>
        <v>4.6874999999999938E-3</v>
      </c>
      <c r="S42" s="33">
        <f t="shared" si="8"/>
        <v>4.9999999999999932E-3</v>
      </c>
      <c r="T42" s="33">
        <f t="shared" si="8"/>
        <v>5.3124999999999926E-3</v>
      </c>
      <c r="U42" s="33">
        <f t="shared" si="8"/>
        <v>5.624999999999992E-3</v>
      </c>
      <c r="V42" s="33">
        <f t="shared" si="6"/>
        <v>5.9374999999999923E-3</v>
      </c>
      <c r="W42" s="33">
        <f t="shared" si="6"/>
        <v>6.2499999999999908E-3</v>
      </c>
      <c r="X42" s="33">
        <f t="shared" si="10"/>
        <v>9.3749999999999875E-3</v>
      </c>
      <c r="Y42" s="33">
        <f t="shared" si="10"/>
        <v>1.2499999999999982E-2</v>
      </c>
      <c r="Z42" s="33">
        <f t="shared" si="10"/>
        <v>1.5624999999999977E-2</v>
      </c>
      <c r="AA42" s="33">
        <f t="shared" si="10"/>
        <v>3.1249999999999955E-2</v>
      </c>
      <c r="AB42" s="34">
        <f t="shared" si="10"/>
        <v>6.249999999999991E-2</v>
      </c>
      <c r="AC42" s="34">
        <f t="shared" si="10"/>
        <v>6.5931249999999914E-2</v>
      </c>
      <c r="AD42" s="35">
        <f t="shared" si="10"/>
        <v>0.13185937499999981</v>
      </c>
    </row>
    <row r="43" spans="2:30" ht="20" customHeight="1">
      <c r="B43" s="31">
        <f t="shared" si="2"/>
        <v>13.584905660377377</v>
      </c>
      <c r="C43" s="28">
        <f t="shared" si="5"/>
        <v>1.2268518518518501E-3</v>
      </c>
      <c r="D43" s="28">
        <f t="shared" si="3"/>
        <v>3.0671296296296254E-3</v>
      </c>
      <c r="E43" s="33">
        <f t="shared" si="9"/>
        <v>6.1342592592592503E-4</v>
      </c>
      <c r="F43" s="33">
        <f t="shared" si="8"/>
        <v>9.2013888888888755E-4</v>
      </c>
      <c r="G43" s="33">
        <f t="shared" si="8"/>
        <v>1.2268518518518501E-3</v>
      </c>
      <c r="H43" s="33">
        <f t="shared" si="8"/>
        <v>1.5335648148148127E-3</v>
      </c>
      <c r="I43" s="33">
        <f t="shared" si="8"/>
        <v>1.8402777777777751E-3</v>
      </c>
      <c r="J43" s="33">
        <f t="shared" si="8"/>
        <v>2.1469907407407375E-3</v>
      </c>
      <c r="K43" s="33">
        <f t="shared" si="8"/>
        <v>2.4537037037037001E-3</v>
      </c>
      <c r="L43" s="33">
        <f t="shared" si="8"/>
        <v>2.7604166666666623E-3</v>
      </c>
      <c r="M43" s="33">
        <f t="shared" si="8"/>
        <v>3.0671296296296254E-3</v>
      </c>
      <c r="N43" s="33">
        <f t="shared" si="8"/>
        <v>3.3738425925925876E-3</v>
      </c>
      <c r="O43" s="33">
        <f t="shared" si="8"/>
        <v>3.6805555555555502E-3</v>
      </c>
      <c r="P43" s="33">
        <f t="shared" si="8"/>
        <v>3.9872685185185124E-3</v>
      </c>
      <c r="Q43" s="33">
        <f t="shared" si="8"/>
        <v>4.293981481481475E-3</v>
      </c>
      <c r="R43" s="33">
        <f t="shared" si="8"/>
        <v>4.6006944444444376E-3</v>
      </c>
      <c r="S43" s="33">
        <f t="shared" si="8"/>
        <v>4.9074074074074003E-3</v>
      </c>
      <c r="T43" s="33">
        <f t="shared" si="8"/>
        <v>5.2141203703703629E-3</v>
      </c>
      <c r="U43" s="33">
        <f t="shared" si="8"/>
        <v>5.5208333333333246E-3</v>
      </c>
      <c r="V43" s="33">
        <f t="shared" si="6"/>
        <v>5.8275462962962873E-3</v>
      </c>
      <c r="W43" s="33">
        <f t="shared" si="6"/>
        <v>6.1342592592592508E-3</v>
      </c>
      <c r="X43" s="33">
        <f t="shared" si="10"/>
        <v>9.2013888888888753E-3</v>
      </c>
      <c r="Y43" s="33">
        <f t="shared" si="10"/>
        <v>1.2268518518518502E-2</v>
      </c>
      <c r="Z43" s="33">
        <f t="shared" si="10"/>
        <v>1.5335648148148126E-2</v>
      </c>
      <c r="AA43" s="33">
        <f t="shared" si="10"/>
        <v>3.0671296296296252E-2</v>
      </c>
      <c r="AB43" s="34">
        <f t="shared" si="10"/>
        <v>6.1342592592592504E-2</v>
      </c>
      <c r="AC43" s="34">
        <f t="shared" si="10"/>
        <v>6.4710300925925834E-2</v>
      </c>
      <c r="AD43" s="35">
        <f t="shared" si="10"/>
        <v>0.12941753472222203</v>
      </c>
    </row>
    <row r="44" spans="2:30" ht="20" customHeight="1">
      <c r="B44" s="31">
        <f t="shared" si="2"/>
        <v>13.84615384615387</v>
      </c>
      <c r="C44" s="28">
        <f t="shared" si="5"/>
        <v>1.2037037037037018E-3</v>
      </c>
      <c r="D44" s="28">
        <f t="shared" si="3"/>
        <v>3.0092592592592545E-3</v>
      </c>
      <c r="E44" s="33">
        <f t="shared" si="9"/>
        <v>6.0185185185185092E-4</v>
      </c>
      <c r="F44" s="33">
        <f t="shared" si="8"/>
        <v>9.0277777777777633E-4</v>
      </c>
      <c r="G44" s="33">
        <f t="shared" si="8"/>
        <v>1.2037037037037018E-3</v>
      </c>
      <c r="H44" s="33">
        <f t="shared" si="8"/>
        <v>1.5046296296296275E-3</v>
      </c>
      <c r="I44" s="33">
        <f t="shared" si="8"/>
        <v>1.8055555555555527E-3</v>
      </c>
      <c r="J44" s="33">
        <f t="shared" si="8"/>
        <v>2.1064814814814783E-3</v>
      </c>
      <c r="K44" s="33">
        <f t="shared" si="8"/>
        <v>2.4074074074074037E-3</v>
      </c>
      <c r="L44" s="33">
        <f t="shared" si="8"/>
        <v>2.7083333333333291E-3</v>
      </c>
      <c r="M44" s="33">
        <f t="shared" si="8"/>
        <v>3.0092592592592549E-3</v>
      </c>
      <c r="N44" s="33">
        <f t="shared" si="8"/>
        <v>3.3101851851851799E-3</v>
      </c>
      <c r="O44" s="33">
        <f t="shared" si="8"/>
        <v>3.6111111111111053E-3</v>
      </c>
      <c r="P44" s="33">
        <f t="shared" si="8"/>
        <v>3.9120370370370307E-3</v>
      </c>
      <c r="Q44" s="33">
        <f t="shared" si="8"/>
        <v>4.2129629629629566E-3</v>
      </c>
      <c r="R44" s="33">
        <f t="shared" si="8"/>
        <v>4.5138888888888815E-3</v>
      </c>
      <c r="S44" s="33">
        <f t="shared" si="8"/>
        <v>4.8148148148148074E-3</v>
      </c>
      <c r="T44" s="33">
        <f t="shared" si="8"/>
        <v>5.1157407407407332E-3</v>
      </c>
      <c r="U44" s="33">
        <f t="shared" si="8"/>
        <v>5.4166666666666582E-3</v>
      </c>
      <c r="V44" s="33">
        <f t="shared" si="6"/>
        <v>5.717592592592584E-3</v>
      </c>
      <c r="W44" s="33">
        <f t="shared" si="6"/>
        <v>6.0185185185185099E-3</v>
      </c>
      <c r="X44" s="33">
        <f t="shared" si="10"/>
        <v>9.0277777777777631E-3</v>
      </c>
      <c r="Y44" s="33">
        <f t="shared" si="10"/>
        <v>1.203703703703702E-2</v>
      </c>
      <c r="Z44" s="33">
        <f t="shared" si="10"/>
        <v>1.5046296296296273E-2</v>
      </c>
      <c r="AA44" s="33">
        <f t="shared" si="10"/>
        <v>3.0092592592592546E-2</v>
      </c>
      <c r="AB44" s="34">
        <f t="shared" si="10"/>
        <v>6.0185185185185092E-2</v>
      </c>
      <c r="AC44" s="34">
        <f t="shared" si="10"/>
        <v>6.3489351851851755E-2</v>
      </c>
      <c r="AD44" s="35">
        <f t="shared" si="10"/>
        <v>0.12697569444444423</v>
      </c>
    </row>
    <row r="45" spans="2:30" ht="20" customHeight="1">
      <c r="B45" s="31">
        <f t="shared" si="2"/>
        <v>14.117647058823554</v>
      </c>
      <c r="C45" s="28">
        <f t="shared" si="5"/>
        <v>1.1805555555555536E-3</v>
      </c>
      <c r="D45" s="28">
        <f t="shared" si="3"/>
        <v>2.951388888888884E-3</v>
      </c>
      <c r="E45" s="33">
        <f t="shared" si="9"/>
        <v>5.9027777777777681E-4</v>
      </c>
      <c r="F45" s="33">
        <f t="shared" si="8"/>
        <v>8.8541666666666521E-4</v>
      </c>
      <c r="G45" s="33">
        <f t="shared" si="8"/>
        <v>1.1805555555555536E-3</v>
      </c>
      <c r="H45" s="33">
        <f t="shared" si="8"/>
        <v>1.475694444444442E-3</v>
      </c>
      <c r="I45" s="33">
        <f t="shared" si="8"/>
        <v>1.7708333333333304E-3</v>
      </c>
      <c r="J45" s="33">
        <f t="shared" si="8"/>
        <v>2.0659722222222186E-3</v>
      </c>
      <c r="K45" s="33">
        <f t="shared" si="8"/>
        <v>2.3611111111111072E-3</v>
      </c>
      <c r="L45" s="33">
        <f t="shared" si="8"/>
        <v>2.6562499999999954E-3</v>
      </c>
      <c r="M45" s="33">
        <f t="shared" si="8"/>
        <v>2.951388888888884E-3</v>
      </c>
      <c r="N45" s="33">
        <f t="shared" si="8"/>
        <v>3.2465277777777722E-3</v>
      </c>
      <c r="O45" s="33">
        <f t="shared" si="8"/>
        <v>3.5416666666666608E-3</v>
      </c>
      <c r="P45" s="33">
        <f t="shared" si="8"/>
        <v>3.836805555555549E-3</v>
      </c>
      <c r="Q45" s="33">
        <f t="shared" si="8"/>
        <v>4.1319444444444372E-3</v>
      </c>
      <c r="R45" s="33">
        <f t="shared" si="8"/>
        <v>4.4270833333333263E-3</v>
      </c>
      <c r="S45" s="33">
        <f t="shared" si="8"/>
        <v>4.7222222222222145E-3</v>
      </c>
      <c r="T45" s="33">
        <f t="shared" si="8"/>
        <v>5.0173611111111027E-3</v>
      </c>
      <c r="U45" s="33">
        <f t="shared" si="8"/>
        <v>5.3124999999999908E-3</v>
      </c>
      <c r="V45" s="33">
        <f t="shared" si="6"/>
        <v>5.6076388888888799E-3</v>
      </c>
      <c r="W45" s="33">
        <f t="shared" si="6"/>
        <v>5.9027777777777681E-3</v>
      </c>
      <c r="X45" s="33">
        <f t="shared" si="10"/>
        <v>8.8541666666666526E-3</v>
      </c>
      <c r="Y45" s="33">
        <f t="shared" si="10"/>
        <v>1.1805555555555536E-2</v>
      </c>
      <c r="Z45" s="33">
        <f t="shared" si="10"/>
        <v>1.475694444444442E-2</v>
      </c>
      <c r="AA45" s="33">
        <f t="shared" si="10"/>
        <v>2.951388888888884E-2</v>
      </c>
      <c r="AB45" s="34">
        <f t="shared" si="10"/>
        <v>5.9027777777777679E-2</v>
      </c>
      <c r="AC45" s="34">
        <f t="shared" si="10"/>
        <v>6.2268402777777669E-2</v>
      </c>
      <c r="AD45" s="35">
        <f t="shared" si="10"/>
        <v>0.12453385416666647</v>
      </c>
    </row>
    <row r="46" spans="2:30" ht="20" customHeight="1">
      <c r="B46" s="31">
        <f t="shared" si="2"/>
        <v>14.400000000000025</v>
      </c>
      <c r="C46" s="28">
        <f t="shared" si="5"/>
        <v>1.1574074074074054E-3</v>
      </c>
      <c r="D46" s="28">
        <f t="shared" si="3"/>
        <v>2.8935185185185136E-3</v>
      </c>
      <c r="E46" s="33">
        <f t="shared" si="9"/>
        <v>5.787037037037027E-4</v>
      </c>
      <c r="F46" s="33">
        <f t="shared" si="8"/>
        <v>8.6805555555555399E-4</v>
      </c>
      <c r="G46" s="33">
        <f t="shared" si="8"/>
        <v>1.1574074074074054E-3</v>
      </c>
      <c r="H46" s="33">
        <f t="shared" si="8"/>
        <v>1.4467592592592568E-3</v>
      </c>
      <c r="I46" s="33">
        <f t="shared" si="8"/>
        <v>1.736111111111108E-3</v>
      </c>
      <c r="J46" s="33">
        <f t="shared" si="8"/>
        <v>2.0254629629629594E-3</v>
      </c>
      <c r="K46" s="33">
        <f t="shared" si="8"/>
        <v>2.3148148148148108E-3</v>
      </c>
      <c r="L46" s="33">
        <f t="shared" si="8"/>
        <v>2.6041666666666618E-3</v>
      </c>
      <c r="M46" s="33">
        <f t="shared" si="8"/>
        <v>2.8935185185185136E-3</v>
      </c>
      <c r="N46" s="33">
        <f t="shared" si="8"/>
        <v>3.182870370370365E-3</v>
      </c>
      <c r="O46" s="33">
        <f t="shared" si="8"/>
        <v>3.472222222222216E-3</v>
      </c>
      <c r="P46" s="33">
        <f t="shared" si="8"/>
        <v>3.7615740740740678E-3</v>
      </c>
      <c r="Q46" s="33">
        <f t="shared" si="8"/>
        <v>4.0509259259259188E-3</v>
      </c>
      <c r="R46" s="33">
        <f t="shared" si="8"/>
        <v>4.3402777777777702E-3</v>
      </c>
      <c r="S46" s="33">
        <f t="shared" si="8"/>
        <v>4.6296296296296216E-3</v>
      </c>
      <c r="T46" s="33">
        <f t="shared" si="8"/>
        <v>4.918981481481473E-3</v>
      </c>
      <c r="U46" s="33">
        <f t="shared" si="8"/>
        <v>5.2083333333333235E-3</v>
      </c>
      <c r="V46" s="33">
        <f t="shared" si="6"/>
        <v>5.4976851851851758E-3</v>
      </c>
      <c r="W46" s="33">
        <f t="shared" si="6"/>
        <v>5.7870370370370272E-3</v>
      </c>
      <c r="X46" s="33">
        <f t="shared" si="10"/>
        <v>8.6805555555555403E-3</v>
      </c>
      <c r="Y46" s="33">
        <f t="shared" si="10"/>
        <v>1.1574074074074054E-2</v>
      </c>
      <c r="Z46" s="33">
        <f t="shared" si="10"/>
        <v>1.4467592592592567E-2</v>
      </c>
      <c r="AA46" s="33">
        <f t="shared" si="10"/>
        <v>2.8935185185185133E-2</v>
      </c>
      <c r="AB46" s="34">
        <f t="shared" si="10"/>
        <v>5.7870370370370267E-2</v>
      </c>
      <c r="AC46" s="34">
        <f t="shared" si="10"/>
        <v>6.1047453703703597E-2</v>
      </c>
      <c r="AD46" s="35">
        <f t="shared" si="10"/>
        <v>0.12209201388888868</v>
      </c>
    </row>
    <row r="47" spans="2:30" ht="20" customHeight="1">
      <c r="B47" s="31">
        <f t="shared" si="2"/>
        <v>14.693877551020437</v>
      </c>
      <c r="C47" s="28">
        <f t="shared" si="5"/>
        <v>1.1342592592592572E-3</v>
      </c>
      <c r="D47" s="28">
        <f t="shared" si="3"/>
        <v>2.8356481481481427E-3</v>
      </c>
      <c r="E47" s="33">
        <f t="shared" si="9"/>
        <v>5.6712962962962858E-4</v>
      </c>
      <c r="F47" s="33">
        <f t="shared" si="8"/>
        <v>8.5069444444444277E-4</v>
      </c>
      <c r="G47" s="33">
        <f t="shared" si="8"/>
        <v>1.1342592592592572E-3</v>
      </c>
      <c r="H47" s="33">
        <f t="shared" si="8"/>
        <v>1.4178240740740713E-3</v>
      </c>
      <c r="I47" s="33">
        <f t="shared" si="8"/>
        <v>1.7013888888888855E-3</v>
      </c>
      <c r="J47" s="33">
        <f t="shared" si="8"/>
        <v>1.9849537037037002E-3</v>
      </c>
      <c r="K47" s="33">
        <f t="shared" si="8"/>
        <v>2.2685185185185143E-3</v>
      </c>
      <c r="L47" s="33">
        <f t="shared" si="8"/>
        <v>2.5520833333333285E-3</v>
      </c>
      <c r="M47" s="33">
        <f t="shared" si="8"/>
        <v>2.8356481481481427E-3</v>
      </c>
      <c r="N47" s="33">
        <f t="shared" si="8"/>
        <v>3.1192129629629573E-3</v>
      </c>
      <c r="O47" s="33">
        <f t="shared" si="8"/>
        <v>3.4027777777777711E-3</v>
      </c>
      <c r="P47" s="33">
        <f t="shared" si="8"/>
        <v>3.6863425925925857E-3</v>
      </c>
      <c r="Q47" s="33">
        <f t="shared" si="8"/>
        <v>3.9699074074074003E-3</v>
      </c>
      <c r="R47" s="33">
        <f t="shared" si="8"/>
        <v>4.253472222222214E-3</v>
      </c>
      <c r="S47" s="33">
        <f t="shared" si="8"/>
        <v>4.5370370370370287E-3</v>
      </c>
      <c r="T47" s="33">
        <f t="shared" si="8"/>
        <v>4.8206018518518433E-3</v>
      </c>
      <c r="U47" s="33">
        <f t="shared" si="8"/>
        <v>5.104166666666657E-3</v>
      </c>
      <c r="V47" s="33">
        <f t="shared" si="6"/>
        <v>5.3877314814814717E-3</v>
      </c>
      <c r="W47" s="33">
        <f t="shared" si="6"/>
        <v>5.6712962962962854E-3</v>
      </c>
      <c r="X47" s="33">
        <f t="shared" si="10"/>
        <v>8.5069444444444281E-3</v>
      </c>
      <c r="Y47" s="33">
        <f t="shared" si="10"/>
        <v>1.1342592592592571E-2</v>
      </c>
      <c r="Z47" s="33">
        <f t="shared" si="10"/>
        <v>1.4178240740740715E-2</v>
      </c>
      <c r="AA47" s="33">
        <f t="shared" si="10"/>
        <v>2.835648148148143E-2</v>
      </c>
      <c r="AB47" s="34">
        <f t="shared" si="10"/>
        <v>5.6712962962962861E-2</v>
      </c>
      <c r="AC47" s="34">
        <f t="shared" si="10"/>
        <v>5.9826504629629518E-2</v>
      </c>
      <c r="AD47" s="35">
        <f t="shared" si="10"/>
        <v>0.1196501736111109</v>
      </c>
    </row>
    <row r="48" spans="2:30" ht="20" customHeight="1">
      <c r="B48" s="31">
        <f t="shared" si="2"/>
        <v>15.00000000000003</v>
      </c>
      <c r="C48" s="28">
        <f t="shared" si="5"/>
        <v>1.1111111111111089E-3</v>
      </c>
      <c r="D48" s="28">
        <f t="shared" si="3"/>
        <v>2.7777777777777722E-3</v>
      </c>
      <c r="E48" s="33">
        <f t="shared" si="9"/>
        <v>5.5555555555555447E-4</v>
      </c>
      <c r="F48" s="33">
        <f t="shared" si="8"/>
        <v>8.3333333333333176E-4</v>
      </c>
      <c r="G48" s="33">
        <f t="shared" si="8"/>
        <v>1.1111111111111089E-3</v>
      </c>
      <c r="H48" s="33">
        <f t="shared" si="8"/>
        <v>1.3888888888888861E-3</v>
      </c>
      <c r="I48" s="33">
        <f t="shared" si="8"/>
        <v>1.6666666666666635E-3</v>
      </c>
      <c r="J48" s="33">
        <f t="shared" si="8"/>
        <v>1.9444444444444405E-3</v>
      </c>
      <c r="K48" s="33">
        <f t="shared" si="8"/>
        <v>2.2222222222222179E-3</v>
      </c>
      <c r="L48" s="33">
        <f t="shared" si="8"/>
        <v>2.4999999999999948E-3</v>
      </c>
      <c r="M48" s="33">
        <f t="shared" si="8"/>
        <v>2.7777777777777722E-3</v>
      </c>
      <c r="N48" s="33">
        <f t="shared" si="8"/>
        <v>3.0555555555555496E-3</v>
      </c>
      <c r="O48" s="33">
        <f t="shared" si="8"/>
        <v>3.333333333333327E-3</v>
      </c>
      <c r="P48" s="33">
        <f t="shared" si="8"/>
        <v>3.611111111111104E-3</v>
      </c>
      <c r="Q48" s="33">
        <f t="shared" si="8"/>
        <v>3.888888888888881E-3</v>
      </c>
      <c r="R48" s="33">
        <f t="shared" si="8"/>
        <v>4.1666666666666588E-3</v>
      </c>
      <c r="S48" s="33">
        <f t="shared" si="8"/>
        <v>4.4444444444444358E-3</v>
      </c>
      <c r="T48" s="33">
        <f t="shared" si="8"/>
        <v>4.7222222222222136E-3</v>
      </c>
      <c r="U48" s="33">
        <f t="shared" si="8"/>
        <v>4.9999999999999897E-3</v>
      </c>
      <c r="V48" s="33">
        <f t="shared" si="6"/>
        <v>5.2777777777777675E-3</v>
      </c>
      <c r="W48" s="33">
        <f t="shared" si="6"/>
        <v>5.5555555555555445E-3</v>
      </c>
      <c r="X48" s="33">
        <f t="shared" si="10"/>
        <v>8.3333333333333176E-3</v>
      </c>
      <c r="Y48" s="33">
        <f t="shared" si="10"/>
        <v>1.1111111111111089E-2</v>
      </c>
      <c r="Z48" s="33">
        <f t="shared" si="10"/>
        <v>1.3888888888888862E-2</v>
      </c>
      <c r="AA48" s="33">
        <f t="shared" si="10"/>
        <v>2.7777777777777724E-2</v>
      </c>
      <c r="AB48" s="34">
        <f t="shared" si="10"/>
        <v>5.5555555555555448E-2</v>
      </c>
      <c r="AC48" s="34">
        <f t="shared" si="10"/>
        <v>5.8605555555555446E-2</v>
      </c>
      <c r="AD48" s="35">
        <f t="shared" si="10"/>
        <v>0.1172083333333331</v>
      </c>
    </row>
    <row r="49" spans="2:30" ht="20" customHeight="1">
      <c r="B49" s="31">
        <f t="shared" si="2"/>
        <v>15.319148936170246</v>
      </c>
      <c r="C49" s="28">
        <f t="shared" si="5"/>
        <v>1.0879629629629607E-3</v>
      </c>
      <c r="D49" s="28">
        <f t="shared" si="3"/>
        <v>2.7199074074074018E-3</v>
      </c>
      <c r="E49" s="33">
        <f t="shared" si="9"/>
        <v>5.4398148148148036E-4</v>
      </c>
      <c r="F49" s="33">
        <f t="shared" si="8"/>
        <v>8.1597222222222054E-4</v>
      </c>
      <c r="G49" s="33">
        <f t="shared" si="8"/>
        <v>1.0879629629629607E-3</v>
      </c>
      <c r="H49" s="33">
        <f t="shared" si="8"/>
        <v>1.3599537037037009E-3</v>
      </c>
      <c r="I49" s="33">
        <f t="shared" si="8"/>
        <v>1.6319444444444411E-3</v>
      </c>
      <c r="J49" s="33">
        <f t="shared" si="8"/>
        <v>1.9039351851851813E-3</v>
      </c>
      <c r="K49" s="33">
        <f t="shared" si="8"/>
        <v>2.1759259259259214E-3</v>
      </c>
      <c r="L49" s="33">
        <f t="shared" si="8"/>
        <v>2.4479166666666616E-3</v>
      </c>
      <c r="M49" s="33">
        <f t="shared" si="8"/>
        <v>2.7199074074074018E-3</v>
      </c>
      <c r="N49" s="33">
        <f t="shared" si="8"/>
        <v>2.991898148148142E-3</v>
      </c>
      <c r="O49" s="33">
        <f t="shared" si="8"/>
        <v>3.2638888888888822E-3</v>
      </c>
      <c r="P49" s="33">
        <f t="shared" si="8"/>
        <v>3.5358796296296223E-3</v>
      </c>
      <c r="Q49" s="33">
        <f t="shared" si="8"/>
        <v>3.8078703703703625E-3</v>
      </c>
      <c r="R49" s="33">
        <f t="shared" si="8"/>
        <v>4.0798611111111027E-3</v>
      </c>
      <c r="S49" s="33">
        <f t="shared" si="8"/>
        <v>4.3518518518518429E-3</v>
      </c>
      <c r="T49" s="33">
        <f t="shared" si="8"/>
        <v>4.623842592592583E-3</v>
      </c>
      <c r="U49" s="33">
        <f t="shared" si="8"/>
        <v>4.8958333333333232E-3</v>
      </c>
      <c r="V49" s="33">
        <f t="shared" si="6"/>
        <v>5.1678240740740634E-3</v>
      </c>
      <c r="W49" s="33">
        <f t="shared" si="6"/>
        <v>5.4398148148148036E-3</v>
      </c>
      <c r="X49" s="33">
        <f t="shared" si="10"/>
        <v>8.1597222222222054E-3</v>
      </c>
      <c r="Y49" s="33">
        <f t="shared" si="10"/>
        <v>1.0879629629629607E-2</v>
      </c>
      <c r="Z49" s="33">
        <f t="shared" si="10"/>
        <v>1.3599537037037009E-2</v>
      </c>
      <c r="AA49" s="33">
        <f t="shared" si="10"/>
        <v>2.7199074074074018E-2</v>
      </c>
      <c r="AB49" s="34">
        <f t="shared" si="10"/>
        <v>5.4398148148148036E-2</v>
      </c>
      <c r="AC49" s="34">
        <f t="shared" si="10"/>
        <v>5.7384606481481359E-2</v>
      </c>
      <c r="AD49" s="35">
        <f t="shared" si="10"/>
        <v>0.11476649305555531</v>
      </c>
    </row>
    <row r="50" spans="2:30" ht="20" customHeight="1">
      <c r="B50" s="31">
        <f t="shared" si="2"/>
        <v>15.65217391304351</v>
      </c>
      <c r="C50" s="28">
        <f t="shared" si="5"/>
        <v>1.0648148148148125E-3</v>
      </c>
      <c r="D50" s="28">
        <f t="shared" si="3"/>
        <v>2.6620370370370313E-3</v>
      </c>
      <c r="E50" s="33">
        <f t="shared" si="9"/>
        <v>5.3240740740740625E-4</v>
      </c>
      <c r="F50" s="33">
        <f t="shared" si="8"/>
        <v>7.9861111111110942E-4</v>
      </c>
      <c r="G50" s="33">
        <f t="shared" si="8"/>
        <v>1.0648148148148125E-3</v>
      </c>
      <c r="H50" s="33">
        <f t="shared" si="8"/>
        <v>1.3310185185185155E-3</v>
      </c>
      <c r="I50" s="33">
        <f t="shared" si="8"/>
        <v>1.5972222222222188E-3</v>
      </c>
      <c r="J50" s="33">
        <f t="shared" si="8"/>
        <v>1.863425925925922E-3</v>
      </c>
      <c r="K50" s="33">
        <f t="shared" si="8"/>
        <v>2.129629629629625E-3</v>
      </c>
      <c r="L50" s="33">
        <f t="shared" si="8"/>
        <v>2.3958333333333279E-3</v>
      </c>
      <c r="M50" s="33">
        <f t="shared" si="8"/>
        <v>2.6620370370370309E-3</v>
      </c>
      <c r="N50" s="33">
        <f t="shared" si="8"/>
        <v>2.9282407407407347E-3</v>
      </c>
      <c r="O50" s="33">
        <f t="shared" si="8"/>
        <v>3.1944444444444377E-3</v>
      </c>
      <c r="P50" s="33">
        <f t="shared" si="8"/>
        <v>3.4606481481481407E-3</v>
      </c>
      <c r="Q50" s="33">
        <f t="shared" si="8"/>
        <v>3.726851851851844E-3</v>
      </c>
      <c r="R50" s="33">
        <f t="shared" si="8"/>
        <v>3.9930555555555466E-3</v>
      </c>
      <c r="S50" s="33">
        <f t="shared" si="8"/>
        <v>4.25925925925925E-3</v>
      </c>
      <c r="T50" s="33">
        <f t="shared" si="8"/>
        <v>4.5254629629629534E-3</v>
      </c>
      <c r="U50" s="33">
        <f t="shared" si="8"/>
        <v>4.7916666666666559E-3</v>
      </c>
      <c r="V50" s="33">
        <f t="shared" si="6"/>
        <v>5.0578703703703601E-3</v>
      </c>
      <c r="W50" s="33">
        <f t="shared" si="6"/>
        <v>5.3240740740740618E-3</v>
      </c>
      <c r="X50" s="33">
        <f t="shared" si="10"/>
        <v>7.9861111111110931E-3</v>
      </c>
      <c r="Y50" s="33">
        <f t="shared" si="10"/>
        <v>1.0648148148148124E-2</v>
      </c>
      <c r="Z50" s="33">
        <f t="shared" si="10"/>
        <v>1.3310185185185158E-2</v>
      </c>
      <c r="AA50" s="33">
        <f t="shared" si="10"/>
        <v>2.6620370370370315E-2</v>
      </c>
      <c r="AB50" s="34">
        <f t="shared" si="10"/>
        <v>5.324074074074063E-2</v>
      </c>
      <c r="AC50" s="34">
        <f t="shared" si="10"/>
        <v>5.616365740740728E-2</v>
      </c>
      <c r="AD50" s="35">
        <f t="shared" si="10"/>
        <v>0.11232465277777753</v>
      </c>
    </row>
    <row r="51" spans="2:30" ht="20" customHeight="1">
      <c r="B51" s="31">
        <f t="shared" si="2"/>
        <v>16.000000000000036</v>
      </c>
      <c r="C51" s="28">
        <f t="shared" si="5"/>
        <v>1.0416666666666643E-3</v>
      </c>
      <c r="D51" s="28">
        <f t="shared" si="3"/>
        <v>2.6041666666666609E-3</v>
      </c>
      <c r="E51" s="33">
        <f t="shared" si="9"/>
        <v>5.2083333333333213E-4</v>
      </c>
      <c r="F51" s="33">
        <f t="shared" si="8"/>
        <v>7.812499999999982E-4</v>
      </c>
      <c r="G51" s="33">
        <f t="shared" si="8"/>
        <v>1.0416666666666643E-3</v>
      </c>
      <c r="H51" s="33">
        <f t="shared" si="8"/>
        <v>1.3020833333333304E-3</v>
      </c>
      <c r="I51" s="33">
        <f t="shared" si="8"/>
        <v>1.5624999999999964E-3</v>
      </c>
      <c r="J51" s="33">
        <f t="shared" si="8"/>
        <v>1.8229166666666624E-3</v>
      </c>
      <c r="K51" s="33">
        <f t="shared" si="8"/>
        <v>2.0833333333333285E-3</v>
      </c>
      <c r="L51" s="33">
        <f t="shared" si="8"/>
        <v>2.3437499999999947E-3</v>
      </c>
      <c r="M51" s="33">
        <f t="shared" si="8"/>
        <v>2.6041666666666609E-3</v>
      </c>
      <c r="N51" s="33">
        <f t="shared" si="8"/>
        <v>2.8645833333333266E-3</v>
      </c>
      <c r="O51" s="33">
        <f t="shared" si="8"/>
        <v>3.1249999999999928E-3</v>
      </c>
      <c r="P51" s="33">
        <f t="shared" si="8"/>
        <v>3.385416666666659E-3</v>
      </c>
      <c r="Q51" s="33">
        <f t="shared" si="8"/>
        <v>3.6458333333333247E-3</v>
      </c>
      <c r="R51" s="33">
        <f t="shared" si="8"/>
        <v>3.9062499999999913E-3</v>
      </c>
      <c r="S51" s="33">
        <f t="shared" si="8"/>
        <v>4.1666666666666571E-3</v>
      </c>
      <c r="T51" s="33">
        <f t="shared" si="8"/>
        <v>4.4270833333333228E-3</v>
      </c>
      <c r="U51" s="33">
        <f t="shared" ref="U51:AD60" si="11">$C51*U$4/$C$4</f>
        <v>4.6874999999999894E-3</v>
      </c>
      <c r="V51" s="33">
        <f t="shared" si="11"/>
        <v>4.9479166666666552E-3</v>
      </c>
      <c r="W51" s="33">
        <f t="shared" si="11"/>
        <v>5.2083333333333218E-3</v>
      </c>
      <c r="X51" s="33">
        <f t="shared" si="11"/>
        <v>7.8124999999999827E-3</v>
      </c>
      <c r="Y51" s="33">
        <f t="shared" si="11"/>
        <v>1.0416666666666644E-2</v>
      </c>
      <c r="Z51" s="33">
        <f t="shared" si="11"/>
        <v>1.3020833333333304E-2</v>
      </c>
      <c r="AA51" s="33">
        <f t="shared" si="11"/>
        <v>2.6041666666666609E-2</v>
      </c>
      <c r="AB51" s="34">
        <f t="shared" si="11"/>
        <v>5.2083333333333218E-2</v>
      </c>
      <c r="AC51" s="34">
        <f t="shared" si="11"/>
        <v>5.4942708333333208E-2</v>
      </c>
      <c r="AD51" s="35">
        <f t="shared" si="11"/>
        <v>0.10988281249999975</v>
      </c>
    </row>
    <row r="52" spans="2:30" ht="20" customHeight="1">
      <c r="B52" s="31">
        <f t="shared" si="2"/>
        <v>16.363636363636406</v>
      </c>
      <c r="C52" s="28">
        <f>C51-TIME(0,0,2)</f>
        <v>1.018518518518516E-3</v>
      </c>
      <c r="D52" s="28">
        <f t="shared" si="3"/>
        <v>2.54629629629629E-3</v>
      </c>
      <c r="E52" s="33">
        <f t="shared" si="9"/>
        <v>5.0925925925925802E-4</v>
      </c>
      <c r="F52" s="33">
        <f t="shared" si="9"/>
        <v>7.6388888888888698E-4</v>
      </c>
      <c r="G52" s="33">
        <f t="shared" si="9"/>
        <v>1.018518518518516E-3</v>
      </c>
      <c r="H52" s="33">
        <f t="shared" si="9"/>
        <v>1.273148148148145E-3</v>
      </c>
      <c r="I52" s="33">
        <f t="shared" si="9"/>
        <v>1.527777777777774E-3</v>
      </c>
      <c r="J52" s="33">
        <f t="shared" si="9"/>
        <v>1.7824074074074031E-3</v>
      </c>
      <c r="K52" s="33">
        <f t="shared" si="9"/>
        <v>2.0370370370370321E-3</v>
      </c>
      <c r="L52" s="33">
        <f t="shared" si="9"/>
        <v>2.291666666666661E-3</v>
      </c>
      <c r="M52" s="33">
        <f t="shared" si="9"/>
        <v>2.54629629629629E-3</v>
      </c>
      <c r="N52" s="33">
        <f t="shared" si="9"/>
        <v>2.800925925925919E-3</v>
      </c>
      <c r="O52" s="33">
        <f t="shared" si="9"/>
        <v>3.0555555555555479E-3</v>
      </c>
      <c r="P52" s="33">
        <f t="shared" si="9"/>
        <v>3.3101851851851773E-3</v>
      </c>
      <c r="Q52" s="33">
        <f t="shared" si="9"/>
        <v>3.5648148148148063E-3</v>
      </c>
      <c r="R52" s="33">
        <f t="shared" si="9"/>
        <v>3.8194444444444352E-3</v>
      </c>
      <c r="S52" s="33">
        <f t="shared" si="9"/>
        <v>4.0740740740740642E-3</v>
      </c>
      <c r="T52" s="33">
        <f t="shared" si="9"/>
        <v>4.3287037037036931E-3</v>
      </c>
      <c r="U52" s="33">
        <f t="shared" si="11"/>
        <v>4.5833333333333221E-3</v>
      </c>
      <c r="V52" s="33">
        <f t="shared" si="11"/>
        <v>4.837962962962951E-3</v>
      </c>
      <c r="W52" s="33">
        <f t="shared" si="11"/>
        <v>5.09259259259258E-3</v>
      </c>
      <c r="X52" s="33">
        <f t="shared" si="11"/>
        <v>7.6388888888888704E-3</v>
      </c>
      <c r="Y52" s="33">
        <f t="shared" si="11"/>
        <v>1.018518518518516E-2</v>
      </c>
      <c r="Z52" s="33">
        <f t="shared" si="11"/>
        <v>1.273148148148145E-2</v>
      </c>
      <c r="AA52" s="33">
        <f t="shared" si="11"/>
        <v>2.5462962962962899E-2</v>
      </c>
      <c r="AB52" s="34">
        <f t="shared" si="11"/>
        <v>5.0925925925925798E-2</v>
      </c>
      <c r="AC52" s="34">
        <f t="shared" si="11"/>
        <v>5.3721759259259129E-2</v>
      </c>
      <c r="AD52" s="35">
        <f t="shared" si="11"/>
        <v>0.10744097222222196</v>
      </c>
    </row>
    <row r="53" spans="2:30" ht="20" customHeight="1">
      <c r="B53" s="31">
        <f t="shared" si="2"/>
        <v>16.744186046511672</v>
      </c>
      <c r="C53" s="28">
        <f t="shared" si="5"/>
        <v>9.9537037037036782E-4</v>
      </c>
      <c r="D53" s="28">
        <f t="shared" si="3"/>
        <v>2.4884259259259195E-3</v>
      </c>
      <c r="E53" s="33">
        <f t="shared" si="9"/>
        <v>4.9768518518518391E-4</v>
      </c>
      <c r="F53" s="33">
        <f t="shared" si="9"/>
        <v>7.4652777777777586E-4</v>
      </c>
      <c r="G53" s="33">
        <f t="shared" si="9"/>
        <v>9.9537037037036782E-4</v>
      </c>
      <c r="H53" s="33">
        <f t="shared" si="9"/>
        <v>1.2442129629629598E-3</v>
      </c>
      <c r="I53" s="33">
        <f t="shared" si="9"/>
        <v>1.4930555555555517E-3</v>
      </c>
      <c r="J53" s="33">
        <f t="shared" si="9"/>
        <v>1.7418981481481439E-3</v>
      </c>
      <c r="K53" s="33">
        <f t="shared" si="9"/>
        <v>1.9907407407407356E-3</v>
      </c>
      <c r="L53" s="33">
        <f t="shared" si="9"/>
        <v>2.2395833333333278E-3</v>
      </c>
      <c r="M53" s="33">
        <f t="shared" si="9"/>
        <v>2.4884259259259195E-3</v>
      </c>
      <c r="N53" s="33">
        <f t="shared" si="9"/>
        <v>2.7372685185185113E-3</v>
      </c>
      <c r="O53" s="33">
        <f t="shared" si="9"/>
        <v>2.9861111111111035E-3</v>
      </c>
      <c r="P53" s="33">
        <f t="shared" si="9"/>
        <v>3.2349537037036952E-3</v>
      </c>
      <c r="Q53" s="33">
        <f t="shared" si="9"/>
        <v>3.4837962962962878E-3</v>
      </c>
      <c r="R53" s="33">
        <f t="shared" si="9"/>
        <v>3.7326388888888795E-3</v>
      </c>
      <c r="S53" s="33">
        <f t="shared" si="9"/>
        <v>3.9814814814814713E-3</v>
      </c>
      <c r="T53" s="33">
        <f t="shared" si="9"/>
        <v>4.2303240740740634E-3</v>
      </c>
      <c r="U53" s="33">
        <f t="shared" si="11"/>
        <v>4.4791666666666556E-3</v>
      </c>
      <c r="V53" s="33">
        <f t="shared" si="11"/>
        <v>4.7280092592592469E-3</v>
      </c>
      <c r="W53" s="33">
        <f t="shared" si="11"/>
        <v>4.9768518518518391E-3</v>
      </c>
      <c r="X53" s="33">
        <f t="shared" si="11"/>
        <v>7.4652777777777591E-3</v>
      </c>
      <c r="Y53" s="33">
        <f t="shared" si="11"/>
        <v>9.9537037037036782E-3</v>
      </c>
      <c r="Z53" s="33">
        <f t="shared" si="11"/>
        <v>1.2442129629629596E-2</v>
      </c>
      <c r="AA53" s="33">
        <f t="shared" si="11"/>
        <v>2.4884259259259193E-2</v>
      </c>
      <c r="AB53" s="34">
        <f t="shared" si="11"/>
        <v>4.9768518518518386E-2</v>
      </c>
      <c r="AC53" s="34">
        <f t="shared" si="11"/>
        <v>5.250081018518505E-2</v>
      </c>
      <c r="AD53" s="35">
        <f t="shared" si="11"/>
        <v>0.10499913194444417</v>
      </c>
    </row>
    <row r="54" spans="2:30" ht="20" customHeight="1">
      <c r="B54" s="31">
        <f t="shared" si="2"/>
        <v>17.142857142857189</v>
      </c>
      <c r="C54" s="28">
        <f t="shared" si="5"/>
        <v>9.722222222222197E-4</v>
      </c>
      <c r="D54" s="28">
        <f t="shared" si="3"/>
        <v>2.4305555555555491E-3</v>
      </c>
      <c r="E54" s="33">
        <f t="shared" si="9"/>
        <v>4.8611111111110985E-4</v>
      </c>
      <c r="F54" s="33">
        <f t="shared" si="9"/>
        <v>7.2916666666666475E-4</v>
      </c>
      <c r="G54" s="33">
        <f t="shared" si="9"/>
        <v>9.722222222222197E-4</v>
      </c>
      <c r="H54" s="33">
        <f t="shared" si="9"/>
        <v>1.2152777777777745E-3</v>
      </c>
      <c r="I54" s="33">
        <f t="shared" si="9"/>
        <v>1.4583333333333295E-3</v>
      </c>
      <c r="J54" s="33">
        <f t="shared" si="9"/>
        <v>1.7013888888888844E-3</v>
      </c>
      <c r="K54" s="33">
        <f t="shared" si="9"/>
        <v>1.9444444444444394E-3</v>
      </c>
      <c r="L54" s="33">
        <f t="shared" si="9"/>
        <v>2.1874999999999946E-3</v>
      </c>
      <c r="M54" s="33">
        <f t="shared" si="9"/>
        <v>2.4305555555555491E-3</v>
      </c>
      <c r="N54" s="33">
        <f t="shared" si="9"/>
        <v>2.6736111111111045E-3</v>
      </c>
      <c r="O54" s="33">
        <f t="shared" si="9"/>
        <v>2.916666666666659E-3</v>
      </c>
      <c r="P54" s="33">
        <f t="shared" si="9"/>
        <v>3.1597222222222139E-3</v>
      </c>
      <c r="Q54" s="33">
        <f t="shared" si="9"/>
        <v>3.4027777777777689E-3</v>
      </c>
      <c r="R54" s="33">
        <f t="shared" si="9"/>
        <v>3.6458333333333239E-3</v>
      </c>
      <c r="S54" s="33">
        <f t="shared" si="9"/>
        <v>3.8888888888888788E-3</v>
      </c>
      <c r="T54" s="33">
        <f t="shared" si="9"/>
        <v>4.1319444444444338E-3</v>
      </c>
      <c r="U54" s="33">
        <f t="shared" si="11"/>
        <v>4.3749999999999891E-3</v>
      </c>
      <c r="V54" s="33">
        <f t="shared" si="11"/>
        <v>4.6180555555555437E-3</v>
      </c>
      <c r="W54" s="33">
        <f t="shared" si="11"/>
        <v>4.8611111111110982E-3</v>
      </c>
      <c r="X54" s="33">
        <f t="shared" si="11"/>
        <v>7.2916666666666477E-3</v>
      </c>
      <c r="Y54" s="33">
        <f t="shared" si="11"/>
        <v>9.7222222222221964E-3</v>
      </c>
      <c r="Z54" s="33">
        <f t="shared" si="11"/>
        <v>1.2152777777777745E-2</v>
      </c>
      <c r="AA54" s="33">
        <f t="shared" si="11"/>
        <v>2.430555555555549E-2</v>
      </c>
      <c r="AB54" s="34">
        <f t="shared" si="11"/>
        <v>4.861111111111098E-2</v>
      </c>
      <c r="AC54" s="34">
        <f t="shared" si="11"/>
        <v>5.1279861111110978E-2</v>
      </c>
      <c r="AD54" s="35">
        <f t="shared" si="11"/>
        <v>0.1025572916666664</v>
      </c>
    </row>
    <row r="55" spans="2:30" ht="20" customHeight="1">
      <c r="B55" s="31">
        <f t="shared" si="2"/>
        <v>17.560975609756142</v>
      </c>
      <c r="C55" s="28">
        <f t="shared" si="5"/>
        <v>9.4907407407407158E-4</v>
      </c>
      <c r="D55" s="28">
        <f t="shared" si="3"/>
        <v>2.3726851851851791E-3</v>
      </c>
      <c r="E55" s="33">
        <f t="shared" si="9"/>
        <v>4.7453703703703579E-4</v>
      </c>
      <c r="F55" s="33">
        <f t="shared" si="9"/>
        <v>7.1180555555555374E-4</v>
      </c>
      <c r="G55" s="33">
        <f t="shared" si="9"/>
        <v>9.4907407407407158E-4</v>
      </c>
      <c r="H55" s="33">
        <f t="shared" si="9"/>
        <v>1.1863425925925895E-3</v>
      </c>
      <c r="I55" s="33">
        <f t="shared" si="9"/>
        <v>1.4236111111111075E-3</v>
      </c>
      <c r="J55" s="33">
        <f t="shared" si="9"/>
        <v>1.6608796296296252E-3</v>
      </c>
      <c r="K55" s="33">
        <f t="shared" si="9"/>
        <v>1.8981481481481432E-3</v>
      </c>
      <c r="L55" s="33">
        <f t="shared" si="9"/>
        <v>2.1354166666666609E-3</v>
      </c>
      <c r="M55" s="33">
        <f t="shared" si="9"/>
        <v>2.3726851851851791E-3</v>
      </c>
      <c r="N55" s="33">
        <f t="shared" si="9"/>
        <v>2.6099537037036968E-3</v>
      </c>
      <c r="O55" s="33">
        <f t="shared" si="9"/>
        <v>2.847222222222215E-3</v>
      </c>
      <c r="P55" s="33">
        <f t="shared" si="9"/>
        <v>3.0844907407407323E-3</v>
      </c>
      <c r="Q55" s="33">
        <f t="shared" si="9"/>
        <v>3.3217592592592504E-3</v>
      </c>
      <c r="R55" s="33">
        <f t="shared" si="9"/>
        <v>3.5590277777777686E-3</v>
      </c>
      <c r="S55" s="33">
        <f t="shared" si="9"/>
        <v>3.7962962962962863E-3</v>
      </c>
      <c r="T55" s="33">
        <f t="shared" si="9"/>
        <v>4.0335648148148041E-3</v>
      </c>
      <c r="U55" s="33">
        <f t="shared" si="11"/>
        <v>4.2708333333333218E-3</v>
      </c>
      <c r="V55" s="33">
        <f t="shared" si="11"/>
        <v>4.5081018518518404E-3</v>
      </c>
      <c r="W55" s="33">
        <f t="shared" si="11"/>
        <v>4.7453703703703581E-3</v>
      </c>
      <c r="X55" s="33">
        <f t="shared" si="11"/>
        <v>7.1180555555555372E-3</v>
      </c>
      <c r="Y55" s="33">
        <f t="shared" si="11"/>
        <v>9.4907407407407163E-3</v>
      </c>
      <c r="Z55" s="33">
        <f t="shared" si="11"/>
        <v>1.1863425925925895E-2</v>
      </c>
      <c r="AA55" s="33">
        <f t="shared" si="11"/>
        <v>2.3726851851851791E-2</v>
      </c>
      <c r="AB55" s="34">
        <f t="shared" si="11"/>
        <v>4.7453703703703581E-2</v>
      </c>
      <c r="AC55" s="34">
        <f t="shared" si="11"/>
        <v>5.0058912037036905E-2</v>
      </c>
      <c r="AD55" s="35">
        <f t="shared" si="11"/>
        <v>0.10011545138888862</v>
      </c>
    </row>
    <row r="56" spans="2:30" ht="20" customHeight="1">
      <c r="B56" s="31">
        <f t="shared" si="2"/>
        <v>18.00000000000005</v>
      </c>
      <c r="C56" s="28">
        <f t="shared" si="5"/>
        <v>9.2592592592592347E-4</v>
      </c>
      <c r="D56" s="28">
        <f t="shared" si="3"/>
        <v>2.3148148148148086E-3</v>
      </c>
      <c r="E56" s="33">
        <f t="shared" si="9"/>
        <v>4.6296296296296173E-4</v>
      </c>
      <c r="F56" s="33">
        <f t="shared" si="9"/>
        <v>6.9444444444444252E-4</v>
      </c>
      <c r="G56" s="33">
        <f t="shared" si="9"/>
        <v>9.2592592592592347E-4</v>
      </c>
      <c r="H56" s="33">
        <f t="shared" si="9"/>
        <v>1.1574074074074043E-3</v>
      </c>
      <c r="I56" s="33">
        <f t="shared" si="9"/>
        <v>1.388888888888885E-3</v>
      </c>
      <c r="J56" s="33">
        <f t="shared" si="9"/>
        <v>1.6203703703703662E-3</v>
      </c>
      <c r="K56" s="33">
        <f t="shared" si="9"/>
        <v>1.8518518518518469E-3</v>
      </c>
      <c r="L56" s="33">
        <f t="shared" si="9"/>
        <v>2.0833333333333277E-3</v>
      </c>
      <c r="M56" s="33">
        <f t="shared" si="9"/>
        <v>2.3148148148148086E-3</v>
      </c>
      <c r="N56" s="33">
        <f t="shared" si="9"/>
        <v>2.5462962962962891E-3</v>
      </c>
      <c r="O56" s="33">
        <f t="shared" si="9"/>
        <v>2.7777777777777701E-3</v>
      </c>
      <c r="P56" s="33">
        <f t="shared" si="9"/>
        <v>3.0092592592592515E-3</v>
      </c>
      <c r="Q56" s="33">
        <f t="shared" si="9"/>
        <v>3.2407407407407324E-3</v>
      </c>
      <c r="R56" s="33">
        <f t="shared" si="9"/>
        <v>3.4722222222222134E-3</v>
      </c>
      <c r="S56" s="33">
        <f t="shared" si="9"/>
        <v>3.7037037037036939E-3</v>
      </c>
      <c r="T56" s="33">
        <f t="shared" si="9"/>
        <v>3.9351851851851753E-3</v>
      </c>
      <c r="U56" s="33">
        <f t="shared" si="11"/>
        <v>4.1666666666666553E-3</v>
      </c>
      <c r="V56" s="33">
        <f t="shared" si="11"/>
        <v>4.3981481481481363E-3</v>
      </c>
      <c r="W56" s="33">
        <f t="shared" si="11"/>
        <v>4.6296296296296172E-3</v>
      </c>
      <c r="X56" s="33">
        <f t="shared" si="11"/>
        <v>6.9444444444444267E-3</v>
      </c>
      <c r="Y56" s="33">
        <f t="shared" si="11"/>
        <v>9.2592592592592345E-3</v>
      </c>
      <c r="Z56" s="33">
        <f t="shared" si="11"/>
        <v>1.1574074074074044E-2</v>
      </c>
      <c r="AA56" s="33">
        <f t="shared" si="11"/>
        <v>2.3148148148148088E-2</v>
      </c>
      <c r="AB56" s="34">
        <f t="shared" si="11"/>
        <v>4.6296296296296176E-2</v>
      </c>
      <c r="AC56" s="34">
        <f t="shared" si="11"/>
        <v>4.883796296296284E-2</v>
      </c>
      <c r="AD56" s="35">
        <f t="shared" si="11"/>
        <v>9.7673611111110864E-2</v>
      </c>
    </row>
    <row r="57" spans="2:30" ht="20" customHeight="1">
      <c r="B57" s="31">
        <f t="shared" si="2"/>
        <v>18.461538461538513</v>
      </c>
      <c r="C57" s="28">
        <f t="shared" si="5"/>
        <v>9.0277777777777535E-4</v>
      </c>
      <c r="D57" s="28">
        <f t="shared" si="3"/>
        <v>2.2569444444444382E-3</v>
      </c>
      <c r="E57" s="33">
        <f t="shared" si="9"/>
        <v>4.5138888888888768E-4</v>
      </c>
      <c r="F57" s="33">
        <f t="shared" si="9"/>
        <v>6.7708333333333151E-4</v>
      </c>
      <c r="G57" s="33">
        <f t="shared" si="9"/>
        <v>9.0277777777777535E-4</v>
      </c>
      <c r="H57" s="33">
        <f t="shared" si="9"/>
        <v>1.1284722222222191E-3</v>
      </c>
      <c r="I57" s="33">
        <f t="shared" si="9"/>
        <v>1.354166666666663E-3</v>
      </c>
      <c r="J57" s="33">
        <f t="shared" si="9"/>
        <v>1.579861111111107E-3</v>
      </c>
      <c r="K57" s="33">
        <f t="shared" si="9"/>
        <v>1.8055555555555507E-3</v>
      </c>
      <c r="L57" s="33">
        <f t="shared" si="9"/>
        <v>2.0312499999999944E-3</v>
      </c>
      <c r="M57" s="33">
        <f t="shared" si="9"/>
        <v>2.2569444444444382E-3</v>
      </c>
      <c r="N57" s="33">
        <f t="shared" si="9"/>
        <v>2.4826388888888823E-3</v>
      </c>
      <c r="O57" s="33">
        <f t="shared" si="9"/>
        <v>2.7083333333333261E-3</v>
      </c>
      <c r="P57" s="33">
        <f t="shared" si="9"/>
        <v>2.9340277777777702E-3</v>
      </c>
      <c r="Q57" s="33">
        <f t="shared" si="9"/>
        <v>3.1597222222222139E-3</v>
      </c>
      <c r="R57" s="33">
        <f t="shared" si="9"/>
        <v>3.3854166666666572E-3</v>
      </c>
      <c r="S57" s="33">
        <f t="shared" si="9"/>
        <v>3.6111111111111014E-3</v>
      </c>
      <c r="T57" s="33">
        <f t="shared" si="9"/>
        <v>3.8368055555555451E-3</v>
      </c>
      <c r="U57" s="33">
        <f t="shared" si="11"/>
        <v>4.0624999999999889E-3</v>
      </c>
      <c r="V57" s="33">
        <f t="shared" si="11"/>
        <v>4.288194444444433E-3</v>
      </c>
      <c r="W57" s="33">
        <f t="shared" si="11"/>
        <v>4.5138888888888763E-3</v>
      </c>
      <c r="X57" s="33">
        <f t="shared" si="11"/>
        <v>6.7708333333333145E-3</v>
      </c>
      <c r="Y57" s="33">
        <f t="shared" si="11"/>
        <v>9.0277777777777526E-3</v>
      </c>
      <c r="Z57" s="33">
        <f t="shared" si="11"/>
        <v>1.1284722222222193E-2</v>
      </c>
      <c r="AA57" s="33">
        <f t="shared" si="11"/>
        <v>2.2569444444444385E-2</v>
      </c>
      <c r="AB57" s="34">
        <f t="shared" si="11"/>
        <v>4.513888888888877E-2</v>
      </c>
      <c r="AC57" s="34">
        <f t="shared" si="11"/>
        <v>4.7617013888888761E-2</v>
      </c>
      <c r="AD57" s="35">
        <f t="shared" si="11"/>
        <v>9.5231770833333063E-2</v>
      </c>
    </row>
    <row r="58" spans="2:30" ht="20" customHeight="1">
      <c r="B58" s="31">
        <f t="shared" si="2"/>
        <v>18.947368421052683</v>
      </c>
      <c r="C58" s="28">
        <f t="shared" si="5"/>
        <v>8.7962962962962723E-4</v>
      </c>
      <c r="D58" s="28">
        <f t="shared" si="3"/>
        <v>2.1990740740740681E-3</v>
      </c>
      <c r="E58" s="33">
        <f t="shared" si="9"/>
        <v>4.3981481481481367E-4</v>
      </c>
      <c r="F58" s="33">
        <f t="shared" si="9"/>
        <v>6.597222222222204E-4</v>
      </c>
      <c r="G58" s="33">
        <f t="shared" si="9"/>
        <v>8.7962962962962734E-4</v>
      </c>
      <c r="H58" s="33">
        <f t="shared" si="9"/>
        <v>1.0995370370370341E-3</v>
      </c>
      <c r="I58" s="33">
        <f t="shared" si="9"/>
        <v>1.3194444444444408E-3</v>
      </c>
      <c r="J58" s="33">
        <f t="shared" si="9"/>
        <v>1.5393518518518475E-3</v>
      </c>
      <c r="K58" s="33">
        <f t="shared" si="9"/>
        <v>1.7592592592592547E-3</v>
      </c>
      <c r="L58" s="33">
        <f t="shared" si="9"/>
        <v>1.9791666666666612E-3</v>
      </c>
      <c r="M58" s="33">
        <f t="shared" si="9"/>
        <v>2.1990740740740681E-3</v>
      </c>
      <c r="N58" s="33">
        <f t="shared" si="9"/>
        <v>2.4189814814814751E-3</v>
      </c>
      <c r="O58" s="33">
        <f t="shared" si="9"/>
        <v>2.6388888888888816E-3</v>
      </c>
      <c r="P58" s="33">
        <f t="shared" si="9"/>
        <v>2.8587962962962885E-3</v>
      </c>
      <c r="Q58" s="33">
        <f t="shared" si="9"/>
        <v>3.0787037037036951E-3</v>
      </c>
      <c r="R58" s="33">
        <f t="shared" si="9"/>
        <v>3.298611111111102E-3</v>
      </c>
      <c r="S58" s="33">
        <f t="shared" si="9"/>
        <v>3.5185185185185094E-3</v>
      </c>
      <c r="T58" s="33">
        <f t="shared" si="9"/>
        <v>3.7384259259259154E-3</v>
      </c>
      <c r="U58" s="33">
        <f t="shared" si="11"/>
        <v>3.9583333333333224E-3</v>
      </c>
      <c r="V58" s="33">
        <f t="shared" si="11"/>
        <v>4.1782407407407298E-3</v>
      </c>
      <c r="W58" s="33">
        <f t="shared" si="11"/>
        <v>4.3981481481481363E-3</v>
      </c>
      <c r="X58" s="33">
        <f t="shared" si="11"/>
        <v>6.597222222222204E-3</v>
      </c>
      <c r="Y58" s="33">
        <f t="shared" si="11"/>
        <v>8.7962962962962726E-3</v>
      </c>
      <c r="Z58" s="33">
        <f t="shared" si="11"/>
        <v>1.0995370370370341E-2</v>
      </c>
      <c r="AA58" s="33">
        <f t="shared" si="11"/>
        <v>2.1990740740740682E-2</v>
      </c>
      <c r="AB58" s="34">
        <f t="shared" si="11"/>
        <v>4.3981481481481365E-2</v>
      </c>
      <c r="AC58" s="34">
        <f t="shared" si="11"/>
        <v>4.6396064814814689E-2</v>
      </c>
      <c r="AD58" s="35">
        <f t="shared" si="11"/>
        <v>9.2789930555555303E-2</v>
      </c>
    </row>
    <row r="59" spans="2:30" ht="20" customHeight="1">
      <c r="B59" s="31">
        <f t="shared" si="2"/>
        <v>19.459459459459513</v>
      </c>
      <c r="C59" s="28">
        <f t="shared" si="5"/>
        <v>8.5648148148147912E-4</v>
      </c>
      <c r="D59" s="28">
        <f t="shared" si="3"/>
        <v>2.1412037037036977E-3</v>
      </c>
      <c r="E59" s="33">
        <f t="shared" si="9"/>
        <v>4.2824074074073961E-4</v>
      </c>
      <c r="F59" s="33">
        <f t="shared" si="9"/>
        <v>6.4236111111110939E-4</v>
      </c>
      <c r="G59" s="33">
        <f t="shared" si="9"/>
        <v>8.5648148148147923E-4</v>
      </c>
      <c r="H59" s="33">
        <f t="shared" si="9"/>
        <v>1.0706018518518488E-3</v>
      </c>
      <c r="I59" s="33">
        <f t="shared" si="9"/>
        <v>1.2847222222222188E-3</v>
      </c>
      <c r="J59" s="33">
        <f t="shared" si="9"/>
        <v>1.4988425925925885E-3</v>
      </c>
      <c r="K59" s="33">
        <f t="shared" si="9"/>
        <v>1.7129629629629585E-3</v>
      </c>
      <c r="L59" s="33">
        <f t="shared" si="9"/>
        <v>1.9270833333333282E-3</v>
      </c>
      <c r="M59" s="33">
        <f t="shared" si="9"/>
        <v>2.1412037037036977E-3</v>
      </c>
      <c r="N59" s="33">
        <f t="shared" si="9"/>
        <v>2.3553240740740674E-3</v>
      </c>
      <c r="O59" s="33">
        <f t="shared" si="9"/>
        <v>2.5694444444444376E-3</v>
      </c>
      <c r="P59" s="33">
        <f t="shared" si="9"/>
        <v>2.7835648148148073E-3</v>
      </c>
      <c r="Q59" s="33">
        <f t="shared" si="9"/>
        <v>2.997685185185177E-3</v>
      </c>
      <c r="R59" s="33">
        <f t="shared" si="9"/>
        <v>3.2118055555555467E-3</v>
      </c>
      <c r="S59" s="33">
        <f t="shared" si="9"/>
        <v>3.4259259259259169E-3</v>
      </c>
      <c r="T59" s="33">
        <f t="shared" si="9"/>
        <v>3.6400462962962866E-3</v>
      </c>
      <c r="U59" s="33">
        <f t="shared" si="11"/>
        <v>3.8541666666666564E-3</v>
      </c>
      <c r="V59" s="33">
        <f t="shared" si="11"/>
        <v>4.0682870370370256E-3</v>
      </c>
      <c r="W59" s="33">
        <f t="shared" si="11"/>
        <v>4.2824074074073954E-3</v>
      </c>
      <c r="X59" s="33">
        <f t="shared" si="11"/>
        <v>6.4236111111110935E-3</v>
      </c>
      <c r="Y59" s="33">
        <f t="shared" si="11"/>
        <v>8.5648148148147907E-3</v>
      </c>
      <c r="Z59" s="33">
        <f t="shared" si="11"/>
        <v>1.070601851851849E-2</v>
      </c>
      <c r="AA59" s="33">
        <f t="shared" si="11"/>
        <v>2.1412037037036979E-2</v>
      </c>
      <c r="AB59" s="34">
        <f t="shared" si="11"/>
        <v>4.2824074074073959E-2</v>
      </c>
      <c r="AC59" s="34">
        <f t="shared" si="11"/>
        <v>4.5175115740740616E-2</v>
      </c>
      <c r="AD59" s="35">
        <f t="shared" si="11"/>
        <v>9.0348090277777529E-2</v>
      </c>
    </row>
    <row r="60" spans="2:30" ht="20" customHeight="1" thickBot="1">
      <c r="B60" s="32">
        <f t="shared" si="2"/>
        <v>20.000000000000057</v>
      </c>
      <c r="C60" s="29">
        <f t="shared" si="5"/>
        <v>8.33333333333331E-4</v>
      </c>
      <c r="D60" s="29">
        <f t="shared" si="3"/>
        <v>2.0833333333333277E-3</v>
      </c>
      <c r="E60" s="36">
        <f t="shared" si="9"/>
        <v>4.1666666666666555E-4</v>
      </c>
      <c r="F60" s="36">
        <f t="shared" si="9"/>
        <v>6.2499999999999828E-4</v>
      </c>
      <c r="G60" s="36">
        <f t="shared" si="9"/>
        <v>8.3333333333333111E-4</v>
      </c>
      <c r="H60" s="36">
        <f t="shared" si="9"/>
        <v>1.0416666666666638E-3</v>
      </c>
      <c r="I60" s="36">
        <f t="shared" si="9"/>
        <v>1.2499999999999966E-3</v>
      </c>
      <c r="J60" s="36">
        <f t="shared" si="9"/>
        <v>1.4583333333333293E-3</v>
      </c>
      <c r="K60" s="36">
        <f t="shared" si="9"/>
        <v>1.6666666666666622E-3</v>
      </c>
      <c r="L60" s="36">
        <f t="shared" si="9"/>
        <v>1.8749999999999947E-3</v>
      </c>
      <c r="M60" s="36">
        <f t="shared" si="9"/>
        <v>2.0833333333333277E-3</v>
      </c>
      <c r="N60" s="36">
        <f t="shared" si="9"/>
        <v>2.2916666666666602E-3</v>
      </c>
      <c r="O60" s="36">
        <f t="shared" si="9"/>
        <v>2.4999999999999931E-3</v>
      </c>
      <c r="P60" s="36">
        <f t="shared" si="9"/>
        <v>2.7083333333333261E-3</v>
      </c>
      <c r="Q60" s="36">
        <f t="shared" si="9"/>
        <v>2.9166666666666586E-3</v>
      </c>
      <c r="R60" s="36">
        <f t="shared" si="9"/>
        <v>3.1249999999999911E-3</v>
      </c>
      <c r="S60" s="36">
        <f t="shared" si="9"/>
        <v>3.3333333333333244E-3</v>
      </c>
      <c r="T60" s="36">
        <f t="shared" si="9"/>
        <v>3.5416666666666569E-3</v>
      </c>
      <c r="U60" s="36">
        <f t="shared" si="11"/>
        <v>3.7499999999999895E-3</v>
      </c>
      <c r="V60" s="36">
        <f t="shared" si="11"/>
        <v>3.9583333333333224E-3</v>
      </c>
      <c r="W60" s="36">
        <f t="shared" si="11"/>
        <v>4.1666666666666553E-3</v>
      </c>
      <c r="X60" s="36">
        <f t="shared" si="11"/>
        <v>6.2499999999999821E-3</v>
      </c>
      <c r="Y60" s="36">
        <f t="shared" si="11"/>
        <v>8.3333333333333107E-3</v>
      </c>
      <c r="Z60" s="36">
        <f t="shared" si="11"/>
        <v>1.0416666666666638E-2</v>
      </c>
      <c r="AA60" s="36">
        <f t="shared" si="11"/>
        <v>2.0833333333333277E-2</v>
      </c>
      <c r="AB60" s="37">
        <f t="shared" si="11"/>
        <v>4.1666666666666553E-2</v>
      </c>
      <c r="AC60" s="37">
        <f t="shared" si="11"/>
        <v>4.3954166666666544E-2</v>
      </c>
      <c r="AD60" s="38">
        <f t="shared" si="11"/>
        <v>8.7906249999999755E-2</v>
      </c>
    </row>
    <row r="61" spans="2:30" ht="14" thickTop="1">
      <c r="B61" s="23"/>
      <c r="C61" s="24"/>
      <c r="D61" s="23"/>
      <c r="E61" s="23"/>
      <c r="F61" s="23"/>
      <c r="G61" s="23"/>
      <c r="H61" s="23"/>
      <c r="I61" s="23"/>
      <c r="J61" s="23"/>
      <c r="K61" s="23"/>
      <c r="L61" s="23"/>
      <c r="M61" s="23"/>
      <c r="N61" s="23"/>
      <c r="O61" s="23"/>
      <c r="P61" s="23"/>
      <c r="Q61" s="23"/>
      <c r="R61" s="23"/>
      <c r="S61" s="23"/>
      <c r="T61" s="23"/>
      <c r="U61" s="23"/>
      <c r="V61" s="23"/>
      <c r="W61" s="23"/>
      <c r="X61" s="25"/>
      <c r="Y61" s="25"/>
      <c r="Z61" s="25"/>
      <c r="AA61" s="25"/>
      <c r="AB61" s="25"/>
      <c r="AC61" s="25"/>
      <c r="AD61" s="25"/>
    </row>
    <row r="62" spans="2:30" ht="13">
      <c r="B62" s="23"/>
      <c r="C62" s="24"/>
      <c r="D62" s="23"/>
      <c r="E62" s="23"/>
      <c r="F62" s="23"/>
      <c r="G62" s="23"/>
      <c r="H62" s="23"/>
      <c r="I62" s="23"/>
      <c r="J62" s="23"/>
      <c r="K62" s="23"/>
      <c r="L62" s="23"/>
      <c r="M62" s="23"/>
      <c r="N62" s="23"/>
      <c r="O62" s="23"/>
      <c r="P62" s="23"/>
      <c r="Q62" s="23"/>
      <c r="R62" s="23"/>
      <c r="S62" s="23"/>
      <c r="T62" s="23"/>
      <c r="U62" s="23"/>
      <c r="V62" s="23"/>
      <c r="W62" s="23"/>
      <c r="X62" s="25"/>
      <c r="Y62" s="25"/>
      <c r="Z62" s="25"/>
      <c r="AA62" s="25"/>
      <c r="AB62" s="25"/>
      <c r="AC62" s="25"/>
      <c r="AD62" s="25"/>
    </row>
    <row r="63" spans="2:30" ht="13">
      <c r="B63" s="23"/>
      <c r="C63" s="24"/>
      <c r="D63" s="23"/>
      <c r="E63" s="23"/>
      <c r="F63" s="23"/>
      <c r="G63" s="23"/>
      <c r="H63" s="23"/>
      <c r="I63" s="23"/>
      <c r="J63" s="23"/>
      <c r="K63" s="23"/>
      <c r="L63" s="23"/>
      <c r="M63" s="23"/>
      <c r="N63" s="23"/>
      <c r="O63" s="23"/>
      <c r="P63" s="23"/>
      <c r="Q63" s="23"/>
      <c r="R63" s="23"/>
      <c r="S63" s="23"/>
      <c r="T63" s="23"/>
      <c r="U63" s="23"/>
      <c r="V63" s="23"/>
      <c r="W63" s="23"/>
      <c r="X63" s="25"/>
      <c r="Y63" s="25"/>
      <c r="Z63" s="25"/>
      <c r="AA63" s="25"/>
      <c r="AB63" s="25"/>
      <c r="AC63" s="25"/>
      <c r="AD63" s="25"/>
    </row>
    <row r="64" spans="2:30" ht="13">
      <c r="B64" s="23"/>
      <c r="C64" s="24"/>
      <c r="D64" s="23"/>
      <c r="E64" s="23"/>
      <c r="F64" s="23"/>
      <c r="G64" s="23"/>
      <c r="H64" s="23"/>
      <c r="I64" s="23"/>
      <c r="J64" s="23"/>
      <c r="K64" s="23"/>
      <c r="L64" s="23"/>
      <c r="M64" s="23"/>
      <c r="N64" s="23"/>
      <c r="O64" s="23"/>
      <c r="P64" s="23"/>
      <c r="Q64" s="23"/>
      <c r="R64" s="23"/>
      <c r="S64" s="23"/>
      <c r="T64" s="23"/>
      <c r="U64" s="23"/>
      <c r="V64" s="23"/>
      <c r="W64" s="23"/>
      <c r="X64" s="25"/>
      <c r="Y64" s="25"/>
      <c r="Z64" s="25"/>
      <c r="AA64" s="25"/>
      <c r="AB64" s="25"/>
      <c r="AC64" s="25"/>
      <c r="AD64" s="25"/>
    </row>
    <row r="65" spans="2:30" ht="13">
      <c r="B65" s="23"/>
      <c r="C65" s="24"/>
      <c r="D65" s="23"/>
      <c r="E65" s="23"/>
      <c r="F65" s="23"/>
      <c r="G65" s="23"/>
      <c r="H65" s="23"/>
      <c r="I65" s="23"/>
      <c r="J65" s="23"/>
      <c r="K65" s="23"/>
      <c r="L65" s="23"/>
      <c r="M65" s="23"/>
      <c r="N65" s="23"/>
      <c r="O65" s="23"/>
      <c r="P65" s="23"/>
      <c r="Q65" s="23"/>
      <c r="R65" s="23"/>
      <c r="S65" s="23"/>
      <c r="T65" s="23"/>
      <c r="U65" s="23"/>
      <c r="V65" s="23"/>
      <c r="W65" s="23"/>
      <c r="X65" s="25"/>
      <c r="Y65" s="25"/>
      <c r="Z65" s="25"/>
      <c r="AA65" s="25"/>
      <c r="AB65" s="25"/>
      <c r="AC65" s="25"/>
      <c r="AD65" s="25"/>
    </row>
    <row r="66" spans="2:30" ht="13">
      <c r="B66" s="23"/>
      <c r="C66" s="24"/>
      <c r="D66" s="23"/>
      <c r="E66" s="23"/>
      <c r="F66" s="23"/>
      <c r="G66" s="23"/>
      <c r="H66" s="23"/>
      <c r="I66" s="23"/>
      <c r="J66" s="23"/>
      <c r="K66" s="23"/>
      <c r="L66" s="23"/>
      <c r="M66" s="23"/>
      <c r="N66" s="23"/>
      <c r="O66" s="23"/>
      <c r="P66" s="23"/>
      <c r="Q66" s="23"/>
      <c r="R66" s="23"/>
      <c r="S66" s="23"/>
      <c r="T66" s="23"/>
      <c r="U66" s="23"/>
      <c r="V66" s="23"/>
      <c r="W66" s="23"/>
      <c r="X66" s="25"/>
      <c r="Y66" s="25"/>
      <c r="Z66" s="25"/>
      <c r="AA66" s="25"/>
      <c r="AB66" s="25"/>
      <c r="AC66" s="25"/>
      <c r="AD66" s="25"/>
    </row>
    <row r="67" spans="2:30" ht="13">
      <c r="B67" s="23"/>
      <c r="C67" s="23"/>
      <c r="D67" s="23"/>
      <c r="E67" s="23"/>
      <c r="F67" s="23"/>
      <c r="G67" s="23"/>
      <c r="H67" s="23"/>
      <c r="I67" s="23"/>
      <c r="J67" s="23"/>
      <c r="K67" s="23"/>
      <c r="L67" s="23"/>
      <c r="M67" s="23"/>
      <c r="N67" s="23"/>
      <c r="O67" s="23"/>
      <c r="P67" s="23"/>
      <c r="Q67" s="23"/>
      <c r="R67" s="23"/>
      <c r="S67" s="23"/>
      <c r="T67" s="23"/>
      <c r="U67" s="23"/>
      <c r="V67" s="23"/>
      <c r="W67" s="23"/>
      <c r="X67" s="25"/>
      <c r="Y67" s="25"/>
      <c r="Z67" s="25"/>
      <c r="AA67" s="25"/>
      <c r="AB67" s="25"/>
      <c r="AC67" s="25"/>
      <c r="AD67" s="25"/>
    </row>
    <row r="68" spans="2:30" ht="13">
      <c r="B68" s="23"/>
      <c r="C68" s="23"/>
      <c r="D68" s="23"/>
      <c r="E68" s="23"/>
      <c r="F68" s="23"/>
      <c r="G68" s="23"/>
      <c r="H68" s="23"/>
      <c r="I68" s="23"/>
      <c r="J68" s="23"/>
      <c r="K68" s="23"/>
      <c r="L68" s="23"/>
      <c r="M68" s="23"/>
      <c r="N68" s="23"/>
      <c r="O68" s="23"/>
      <c r="P68" s="23"/>
      <c r="Q68" s="23"/>
      <c r="R68" s="23"/>
      <c r="S68" s="23"/>
      <c r="T68" s="23"/>
      <c r="U68" s="23"/>
      <c r="V68" s="23"/>
      <c r="W68" s="23"/>
      <c r="X68" s="25"/>
      <c r="Y68" s="25"/>
      <c r="Z68" s="25"/>
      <c r="AA68" s="25"/>
      <c r="AB68" s="25"/>
      <c r="AC68" s="25"/>
      <c r="AD68" s="25"/>
    </row>
    <row r="69" spans="2:30" ht="13">
      <c r="B69" s="23"/>
      <c r="C69" s="23"/>
      <c r="D69" s="23"/>
      <c r="E69" s="23"/>
      <c r="F69" s="23"/>
      <c r="G69" s="23"/>
      <c r="H69" s="23"/>
      <c r="I69" s="23"/>
      <c r="J69" s="23"/>
      <c r="K69" s="23"/>
      <c r="L69" s="23"/>
      <c r="M69" s="23"/>
      <c r="N69" s="23"/>
      <c r="O69" s="23"/>
      <c r="P69" s="23"/>
      <c r="Q69" s="23"/>
      <c r="R69" s="23"/>
      <c r="S69" s="23"/>
      <c r="T69" s="23"/>
      <c r="U69" s="23"/>
      <c r="V69" s="23"/>
      <c r="W69" s="23"/>
      <c r="X69" s="25"/>
      <c r="Y69" s="25"/>
      <c r="Z69" s="25"/>
      <c r="AA69" s="25"/>
      <c r="AB69" s="25"/>
      <c r="AC69" s="25"/>
      <c r="AD69" s="25"/>
    </row>
    <row r="70" spans="2:30" ht="13">
      <c r="B70" s="23"/>
      <c r="C70" s="23"/>
      <c r="D70" s="23"/>
      <c r="E70" s="23"/>
      <c r="F70" s="23"/>
      <c r="G70" s="23"/>
      <c r="H70" s="23"/>
      <c r="I70" s="23"/>
      <c r="J70" s="23"/>
      <c r="K70" s="23"/>
      <c r="L70" s="23"/>
      <c r="M70" s="23"/>
      <c r="N70" s="23"/>
      <c r="O70" s="23"/>
      <c r="P70" s="23"/>
      <c r="Q70" s="23"/>
      <c r="R70" s="23"/>
      <c r="S70" s="23"/>
      <c r="T70" s="23"/>
      <c r="U70" s="23"/>
      <c r="V70" s="23"/>
      <c r="W70" s="23"/>
      <c r="X70" s="25"/>
      <c r="Y70" s="25"/>
      <c r="Z70" s="25"/>
      <c r="AA70" s="25"/>
      <c r="AB70" s="25"/>
      <c r="AC70" s="25"/>
      <c r="AD70" s="25"/>
    </row>
    <row r="71" spans="2:30" ht="13">
      <c r="B71" s="23"/>
      <c r="C71" s="23"/>
      <c r="D71" s="23"/>
      <c r="E71" s="23"/>
      <c r="F71" s="23"/>
      <c r="G71" s="23"/>
      <c r="H71" s="23"/>
      <c r="I71" s="23"/>
      <c r="J71" s="23"/>
      <c r="K71" s="23"/>
      <c r="L71" s="23"/>
      <c r="M71" s="23"/>
      <c r="N71" s="23"/>
      <c r="O71" s="23"/>
      <c r="P71" s="23"/>
      <c r="Q71" s="23"/>
      <c r="R71" s="23"/>
      <c r="S71" s="23"/>
      <c r="T71" s="23"/>
      <c r="U71" s="23"/>
      <c r="V71" s="23"/>
      <c r="W71" s="23"/>
      <c r="X71" s="25"/>
      <c r="Y71" s="25"/>
      <c r="Z71" s="25"/>
      <c r="AA71" s="25"/>
      <c r="AB71" s="25"/>
      <c r="AC71" s="25"/>
      <c r="AD71" s="25"/>
    </row>
    <row r="72" spans="2:30" ht="13">
      <c r="B72" s="23"/>
      <c r="C72" s="23"/>
      <c r="D72" s="23"/>
      <c r="E72" s="23"/>
      <c r="F72" s="23"/>
      <c r="G72" s="23"/>
      <c r="H72" s="23"/>
      <c r="I72" s="23"/>
      <c r="J72" s="23"/>
      <c r="K72" s="23"/>
      <c r="L72" s="23"/>
      <c r="M72" s="23"/>
      <c r="N72" s="23"/>
      <c r="O72" s="23"/>
      <c r="P72" s="23"/>
      <c r="Q72" s="23"/>
      <c r="R72" s="23"/>
      <c r="S72" s="23"/>
      <c r="T72" s="23"/>
      <c r="U72" s="23"/>
      <c r="V72" s="23"/>
      <c r="W72" s="23"/>
      <c r="X72" s="25"/>
      <c r="Y72" s="25"/>
      <c r="Z72" s="25"/>
      <c r="AA72" s="25"/>
      <c r="AB72" s="25"/>
      <c r="AC72" s="25"/>
      <c r="AD72" s="25"/>
    </row>
    <row r="73" spans="2:30" ht="13">
      <c r="B73" s="23"/>
      <c r="C73" s="23"/>
      <c r="D73" s="23"/>
      <c r="E73" s="23"/>
      <c r="F73" s="23"/>
      <c r="G73" s="23"/>
      <c r="H73" s="23"/>
      <c r="I73" s="23"/>
      <c r="J73" s="23"/>
      <c r="K73" s="23"/>
      <c r="L73" s="23"/>
      <c r="M73" s="23"/>
      <c r="N73" s="23"/>
      <c r="O73" s="23"/>
      <c r="P73" s="23"/>
      <c r="Q73" s="23"/>
      <c r="R73" s="23"/>
      <c r="S73" s="23"/>
      <c r="T73" s="23"/>
      <c r="U73" s="23"/>
      <c r="V73" s="23"/>
      <c r="W73" s="23"/>
      <c r="X73" s="25"/>
      <c r="Y73" s="25"/>
      <c r="Z73" s="25"/>
      <c r="AA73" s="25"/>
      <c r="AB73" s="25"/>
      <c r="AC73" s="25"/>
      <c r="AD73" s="25"/>
    </row>
    <row r="74" spans="2:30" ht="13">
      <c r="B74" s="23"/>
      <c r="C74" s="23"/>
      <c r="D74" s="23"/>
      <c r="E74" s="23"/>
      <c r="F74" s="23"/>
      <c r="G74" s="23"/>
      <c r="H74" s="23"/>
      <c r="I74" s="23"/>
      <c r="J74" s="23"/>
      <c r="K74" s="23"/>
      <c r="L74" s="23"/>
      <c r="M74" s="23"/>
      <c r="N74" s="23"/>
      <c r="O74" s="23"/>
      <c r="P74" s="23"/>
      <c r="Q74" s="23"/>
      <c r="R74" s="23"/>
      <c r="S74" s="23"/>
      <c r="T74" s="23"/>
      <c r="U74" s="23"/>
      <c r="V74" s="23"/>
      <c r="W74" s="23"/>
      <c r="X74" s="25"/>
      <c r="Y74" s="25"/>
      <c r="Z74" s="25"/>
      <c r="AA74" s="25"/>
      <c r="AB74" s="25"/>
      <c r="AC74" s="25"/>
      <c r="AD74" s="25"/>
    </row>
    <row r="75" spans="2:30" ht="13">
      <c r="B75" s="23"/>
      <c r="C75" s="23"/>
      <c r="D75" s="23"/>
      <c r="E75" s="23"/>
      <c r="F75" s="23"/>
      <c r="G75" s="23"/>
      <c r="H75" s="23"/>
      <c r="I75" s="23"/>
      <c r="J75" s="23"/>
      <c r="K75" s="23"/>
      <c r="L75" s="23"/>
      <c r="M75" s="23"/>
      <c r="N75" s="23"/>
      <c r="O75" s="23"/>
      <c r="P75" s="23"/>
      <c r="Q75" s="23"/>
      <c r="R75" s="23"/>
      <c r="S75" s="23"/>
      <c r="T75" s="23"/>
      <c r="U75" s="23"/>
      <c r="V75" s="23"/>
      <c r="W75" s="23"/>
      <c r="X75" s="25"/>
      <c r="Y75" s="25"/>
      <c r="Z75" s="25"/>
      <c r="AA75" s="25"/>
      <c r="AB75" s="25"/>
      <c r="AC75" s="25"/>
      <c r="AD75" s="25"/>
    </row>
    <row r="76" spans="2:30" ht="13">
      <c r="B76" s="23"/>
      <c r="C76" s="23"/>
      <c r="D76" s="23"/>
      <c r="E76" s="23"/>
      <c r="F76" s="23"/>
      <c r="G76" s="23"/>
      <c r="H76" s="23"/>
      <c r="I76" s="23"/>
      <c r="J76" s="23"/>
      <c r="K76" s="23"/>
      <c r="L76" s="23"/>
      <c r="M76" s="23"/>
      <c r="N76" s="23"/>
      <c r="O76" s="23"/>
      <c r="P76" s="23"/>
      <c r="Q76" s="23"/>
      <c r="R76" s="23"/>
      <c r="S76" s="23"/>
      <c r="T76" s="23"/>
      <c r="U76" s="23"/>
      <c r="V76" s="23"/>
      <c r="W76" s="23"/>
      <c r="X76" s="25"/>
      <c r="Y76" s="25"/>
      <c r="Z76" s="25"/>
      <c r="AA76" s="25"/>
      <c r="AB76" s="25"/>
      <c r="AC76" s="25"/>
      <c r="AD76" s="25"/>
    </row>
    <row r="77" spans="2:30" ht="13">
      <c r="B77" s="23"/>
      <c r="C77" s="23"/>
      <c r="D77" s="23"/>
      <c r="E77" s="23"/>
      <c r="F77" s="23"/>
      <c r="G77" s="23"/>
      <c r="H77" s="23"/>
      <c r="I77" s="23"/>
      <c r="J77" s="23"/>
      <c r="K77" s="23"/>
      <c r="L77" s="23"/>
      <c r="M77" s="23"/>
      <c r="N77" s="23"/>
      <c r="O77" s="23"/>
      <c r="P77" s="23"/>
      <c r="Q77" s="23"/>
      <c r="R77" s="23"/>
      <c r="S77" s="23"/>
      <c r="T77" s="23"/>
      <c r="U77" s="23"/>
      <c r="V77" s="23"/>
      <c r="W77" s="23"/>
      <c r="X77" s="25"/>
      <c r="Y77" s="25"/>
      <c r="Z77" s="25"/>
      <c r="AA77" s="25"/>
      <c r="AB77" s="25"/>
      <c r="AC77" s="25"/>
      <c r="AD77" s="25"/>
    </row>
    <row r="78" spans="2:30" ht="13">
      <c r="B78" s="23"/>
      <c r="C78" s="23"/>
      <c r="D78" s="23"/>
      <c r="E78" s="23"/>
      <c r="F78" s="23"/>
      <c r="G78" s="23"/>
      <c r="H78" s="23"/>
      <c r="I78" s="23"/>
      <c r="J78" s="23"/>
      <c r="K78" s="23"/>
      <c r="L78" s="23"/>
      <c r="M78" s="23"/>
      <c r="N78" s="23"/>
      <c r="O78" s="23"/>
      <c r="P78" s="23"/>
      <c r="Q78" s="23"/>
      <c r="R78" s="23"/>
      <c r="S78" s="23"/>
      <c r="T78" s="23"/>
      <c r="U78" s="23"/>
      <c r="V78" s="23"/>
      <c r="W78" s="23"/>
      <c r="X78" s="25"/>
      <c r="Y78" s="25"/>
      <c r="Z78" s="25"/>
      <c r="AA78" s="25"/>
      <c r="AB78" s="25"/>
      <c r="AC78" s="25"/>
      <c r="AD78" s="25"/>
    </row>
    <row r="79" spans="2:30" ht="13">
      <c r="B79" s="23"/>
      <c r="C79" s="23"/>
      <c r="D79" s="23"/>
      <c r="E79" s="23"/>
      <c r="F79" s="23"/>
      <c r="G79" s="23"/>
      <c r="H79" s="23"/>
      <c r="I79" s="23"/>
      <c r="J79" s="23"/>
      <c r="K79" s="23"/>
      <c r="L79" s="23"/>
      <c r="M79" s="23"/>
      <c r="N79" s="23"/>
      <c r="O79" s="23"/>
      <c r="P79" s="23"/>
      <c r="Q79" s="23"/>
      <c r="R79" s="23"/>
      <c r="S79" s="23"/>
      <c r="T79" s="23"/>
      <c r="U79" s="23"/>
      <c r="V79" s="23"/>
      <c r="W79" s="23"/>
      <c r="X79" s="25"/>
      <c r="Y79" s="25"/>
      <c r="Z79" s="25"/>
      <c r="AA79" s="25"/>
      <c r="AB79" s="25"/>
      <c r="AC79" s="25"/>
      <c r="AD79" s="25"/>
    </row>
  </sheetData>
  <sheetProtection algorithmName="SHA-512" hashValue="bMPJ5ougYac0L5XfM8o/vQyCvcVGIpETS5gZ2YLyjFh20tJoyAjC8EF3mwgnrtc7YET3yOxehrJiKDiFJvLuQA==" saltValue="1mKM90gKloRWC/a/ZcxI2w==" spinCount="100000" sheet="1" objects="1" scenarios="1"/>
  <mergeCells count="3">
    <mergeCell ref="E3:AD3"/>
    <mergeCell ref="AB2:AD2"/>
    <mergeCell ref="B2:AA2"/>
  </mergeCells>
  <pageMargins left="0.7" right="0.7" top="0.75" bottom="0.75" header="0.3" footer="0.3"/>
  <pageSetup paperSize="9" orientation="portrait" horizontalDpi="300" verticalDpi="30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sheetPr>
  <dimension ref="A1:C8"/>
  <sheetViews>
    <sheetView showRuler="0" topLeftCell="A9" workbookViewId="0">
      <selection sqref="A1:XFD8"/>
    </sheetView>
  </sheetViews>
  <sheetFormatPr baseColWidth="10" defaultColWidth="8.83203125" defaultRowHeight="14" x14ac:dyDescent="0"/>
  <cols>
    <col min="3" max="3" width="8.83203125" style="22"/>
  </cols>
  <sheetData>
    <row r="1" spans="1:3" hidden="1">
      <c r="A1" s="22" t="s">
        <v>46</v>
      </c>
      <c r="B1" s="22" t="s">
        <v>55</v>
      </c>
      <c r="C1" s="22" t="s">
        <v>56</v>
      </c>
    </row>
    <row r="2" spans="1:3" hidden="1">
      <c r="A2" s="22">
        <v>1</v>
      </c>
      <c r="B2" s="22">
        <f>A2*0.44704</f>
        <v>0.44703999999999999</v>
      </c>
      <c r="C2" s="22">
        <f>B2*3600/1000</f>
        <v>1.6093440000000001</v>
      </c>
    </row>
    <row r="3" spans="1:3" hidden="1">
      <c r="A3">
        <f>8/1.609344</f>
        <v>4.9709695378986716</v>
      </c>
      <c r="B3" s="22"/>
    </row>
    <row r="4" spans="1:3" hidden="1"/>
    <row r="5" spans="1:3" hidden="1"/>
    <row r="6" spans="1:3" hidden="1"/>
    <row r="7" spans="1:3" hidden="1"/>
    <row r="8" spans="1:3" hidden="1"/>
  </sheetData>
  <sheetProtection password="E8B3" sheet="1" objects="1" scenarios="1"/>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myRun19</vt:lpstr>
      <vt:lpstr>Επεξηγήσεις Προπόνησης</vt:lpstr>
      <vt:lpstr>Σημειώσεις</vt:lpstr>
      <vt:lpstr>Pace Chart Km</vt:lpstr>
      <vt:lpstr>equation</vt:lpstr>
    </vt:vector>
  </TitlesOfParts>
  <Manager/>
  <Company>myathlete</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Nikos Dimitriadis</dc:creator>
  <cp:keywords/>
  <dc:description/>
  <cp:lastModifiedBy>.... ....</cp:lastModifiedBy>
  <dcterms:created xsi:type="dcterms:W3CDTF">2015-12-03T07:07:10Z</dcterms:created>
  <dcterms:modified xsi:type="dcterms:W3CDTF">2019-07-01T04:00:36Z</dcterms:modified>
  <cp:category/>
</cp:coreProperties>
</file>